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New桌面\★表格設計區\"/>
    </mc:Choice>
  </mc:AlternateContent>
  <xr:revisionPtr revIDLastSave="0" documentId="13_ncr:1_{B6942053-69AC-42F4-8E29-4F3EA9B66229}" xr6:coauthVersionLast="47" xr6:coauthVersionMax="47" xr10:uidLastSave="{00000000-0000-0000-0000-000000000000}"/>
  <workbookProtection workbookAlgorithmName="SHA-512" workbookHashValue="waVFcsqi5CFGsS5yl8TewHFHLiqGAavklYJHFliXUaBNRVYtsLiqERCjT0jJw8qw+igXsMIhW7u1e7W1TBZRqQ==" workbookSaltValue="59bf27ffhPPPVQ4W4LVJzQ==" workbookSpinCount="100000" lockStructure="1"/>
  <bookViews>
    <workbookView xWindow="-120" yWindow="-120" windowWidth="29040" windowHeight="15720" activeTab="2" xr2:uid="{00000000-000D-0000-FFFF-FFFF00000000}"/>
  </bookViews>
  <sheets>
    <sheet name="勞健保業務重點" sheetId="9" r:id="rId1"/>
    <sheet name="使用說明" sheetId="6" r:id="rId2"/>
    <sheet name="費用試算" sheetId="1" r:id="rId3"/>
    <sheet name="勞保級距" sheetId="2" state="hidden" r:id="rId4"/>
    <sheet name="健保級距" sheetId="5" state="hidden" r:id="rId5"/>
    <sheet name="勞退級距" sheetId="4" state="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1" i="2" l="1"/>
  <c r="A31" i="2"/>
  <c r="B30" i="2"/>
  <c r="A30" i="2"/>
  <c r="B29" i="2"/>
  <c r="A29" i="2"/>
  <c r="B28" i="2"/>
  <c r="A28" i="2"/>
  <c r="B27" i="2"/>
  <c r="A27" i="2"/>
  <c r="B26" i="2"/>
  <c r="A26" i="2"/>
  <c r="B25" i="2"/>
  <c r="A25" i="2"/>
  <c r="B24" i="2"/>
  <c r="A24" i="2"/>
  <c r="B23" i="2"/>
  <c r="A23" i="2"/>
  <c r="B22" i="2"/>
  <c r="A22" i="2"/>
  <c r="B21" i="2"/>
  <c r="A21" i="2"/>
  <c r="B20" i="2"/>
  <c r="A20" i="2"/>
  <c r="B19" i="2"/>
  <c r="A19" i="2"/>
  <c r="B18" i="2"/>
  <c r="A18" i="2"/>
  <c r="B17" i="2"/>
  <c r="A17" i="2"/>
  <c r="B16" i="2"/>
  <c r="A16" i="2"/>
  <c r="B15" i="2"/>
  <c r="A15" i="2"/>
  <c r="B14" i="2"/>
  <c r="A14" i="2"/>
  <c r="B13" i="2"/>
  <c r="A13" i="2"/>
  <c r="B12" i="2"/>
  <c r="A12" i="2"/>
  <c r="B11" i="2"/>
  <c r="A11" i="2"/>
  <c r="B10" i="2"/>
  <c r="A10" i="2"/>
  <c r="B9" i="2"/>
  <c r="A9" i="2"/>
  <c r="B8" i="2"/>
  <c r="A8" i="2"/>
  <c r="B7" i="2"/>
  <c r="A7" i="2"/>
  <c r="B6" i="2"/>
  <c r="A6" i="2"/>
  <c r="B5" i="2"/>
  <c r="A5" i="2"/>
  <c r="B4" i="2"/>
  <c r="A4" i="2"/>
  <c r="B3" i="2"/>
  <c r="A6" i="1"/>
  <c r="G10" i="1" l="1"/>
  <c r="A52" i="5"/>
  <c r="B52" i="5"/>
  <c r="A53" i="5"/>
  <c r="B53" i="5"/>
  <c r="A54" i="5"/>
  <c r="B54" i="5"/>
  <c r="A55" i="5"/>
  <c r="B55" i="5"/>
  <c r="A56" i="5"/>
  <c r="B56" i="5"/>
  <c r="A57" i="5"/>
  <c r="B57" i="5"/>
  <c r="A58" i="5"/>
  <c r="B58" i="5"/>
  <c r="A59" i="5"/>
  <c r="B59" i="5"/>
  <c r="A60" i="5"/>
  <c r="B60" i="5"/>
  <c r="A61" i="5"/>
  <c r="C6" i="1"/>
  <c r="G5" i="1" l="1"/>
  <c r="G15" i="1" s="1" a="1"/>
  <c r="G15" i="1" s="1"/>
  <c r="I5" i="1"/>
  <c r="I15" i="1" s="1" a="1"/>
  <c r="I15" i="1" s="1"/>
  <c r="J5" i="1"/>
  <c r="J15" i="1" s="1" a="1"/>
  <c r="J15" i="1" s="1"/>
  <c r="K10" i="1"/>
  <c r="K5" i="1"/>
  <c r="K15" i="1" s="1" a="1"/>
  <c r="K15" i="1" s="1"/>
  <c r="A64" i="4" l="1"/>
  <c r="A26" i="4"/>
  <c r="A27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4" i="4"/>
  <c r="B3" i="4" l="1"/>
  <c r="B63" i="4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A4" i="5"/>
  <c r="B3" i="5"/>
  <c r="B6" i="1" l="1"/>
  <c r="L10" i="1" l="1"/>
  <c r="H5" i="1"/>
  <c r="H15" i="1" s="1" a="1"/>
  <c r="H15" i="1" s="1"/>
  <c r="H10" i="1"/>
  <c r="L5" i="1"/>
  <c r="L15" i="1" s="1" a="1"/>
  <c r="L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<sst xmlns="http://schemas.openxmlformats.org/spreadsheetml/2006/main" count="112" uniqueCount="95">
  <si>
    <t>健保級距</t>
  </si>
  <si>
    <t>機關勞保</t>
  </si>
  <si>
    <t>機關健保</t>
  </si>
  <si>
    <t>機關勞退</t>
  </si>
  <si>
    <t>機關職災</t>
  </si>
  <si>
    <t>個人勞保</t>
  </si>
  <si>
    <t>個人健保</t>
  </si>
  <si>
    <t>勞保級距</t>
  </si>
  <si>
    <t>投保薪資-起</t>
  </si>
  <si>
    <t>投保薪資-起</t>
    <phoneticPr fontId="1" type="noConversion"/>
  </si>
  <si>
    <t>投保薪資-迄</t>
  </si>
  <si>
    <t>投保薪資-迄</t>
    <phoneticPr fontId="1" type="noConversion"/>
  </si>
  <si>
    <t>級距</t>
    <phoneticPr fontId="1" type="noConversion"/>
  </si>
  <si>
    <t>實際工資-起</t>
    <phoneticPr fontId="1" type="noConversion"/>
  </si>
  <si>
    <t>實際工資-迄</t>
    <phoneticPr fontId="1" type="noConversion"/>
  </si>
  <si>
    <t>月提繳工資</t>
    <phoneticPr fontId="1" type="noConversion"/>
  </si>
  <si>
    <t>投保薪資</t>
    <phoneticPr fontId="1" type="noConversion"/>
  </si>
  <si>
    <t>部份工時</t>
    <phoneticPr fontId="1" type="noConversion"/>
  </si>
  <si>
    <t>第1級</t>
    <phoneticPr fontId="1" type="noConversion"/>
  </si>
  <si>
    <t>第2級</t>
    <phoneticPr fontId="1" type="noConversion"/>
  </si>
  <si>
    <t>第3級</t>
  </si>
  <si>
    <t>第4級</t>
  </si>
  <si>
    <t>第5級</t>
  </si>
  <si>
    <t>第6級</t>
  </si>
  <si>
    <t>第7級</t>
  </si>
  <si>
    <t>第8級</t>
  </si>
  <si>
    <t>第9級</t>
  </si>
  <si>
    <t>第10級</t>
  </si>
  <si>
    <t>第11級</t>
  </si>
  <si>
    <t>第12級</t>
  </si>
  <si>
    <t>第13級</t>
  </si>
  <si>
    <t>第8組</t>
  </si>
  <si>
    <t>第9組</t>
  </si>
  <si>
    <t>第10組</t>
  </si>
  <si>
    <t>第11組</t>
  </si>
  <si>
    <t>勞退級距</t>
    <phoneticPr fontId="1" type="noConversion"/>
  </si>
  <si>
    <t>基本資料鍵入區</t>
    <phoneticPr fontId="1" type="noConversion"/>
  </si>
  <si>
    <t>請輸入本月在職天數、月薪</t>
    <phoneticPr fontId="1" type="noConversion"/>
  </si>
  <si>
    <t>月薪</t>
    <phoneticPr fontId="1" type="noConversion"/>
  </si>
  <si>
    <t>月投保金額</t>
  </si>
  <si>
    <t>級距</t>
  </si>
  <si>
    <t>健保</t>
    <phoneticPr fontId="1" type="noConversion"/>
  </si>
  <si>
    <t>※注意事項：</t>
    <phoneticPr fontId="1" type="noConversion"/>
  </si>
  <si>
    <t>※日投保、月投保簡要區分</t>
    <phoneticPr fontId="1" type="noConversion"/>
  </si>
  <si>
    <t xml:space="preserve">    月投保：適用「全月均在職或有固定班次、時間者」。</t>
    <phoneticPr fontId="1" type="noConversion"/>
  </si>
  <si>
    <t xml:space="preserve">    日投保：適用「一個月當中，只聘用幾天之人員」。</t>
    <phoneticPr fontId="1" type="noConversion"/>
  </si>
  <si>
    <r>
      <t xml:space="preserve">  1.</t>
    </r>
    <r>
      <rPr>
        <sz val="12"/>
        <color theme="1"/>
        <rFont val="標楷體"/>
        <family val="4"/>
        <charset val="136"/>
      </rPr>
      <t>不論進用人員是否有在別處加保勞保，只要是以勞僱型身份聘用，一律要加保勞保。</t>
    </r>
    <phoneticPr fontId="1" type="noConversion"/>
  </si>
  <si>
    <r>
      <t xml:space="preserve">  2.</t>
    </r>
    <r>
      <rPr>
        <sz val="12"/>
        <color theme="1"/>
        <rFont val="標楷體"/>
        <family val="4"/>
        <charset val="136"/>
      </rPr>
      <t>法規規定，到職當天即應加保；因勞保不得追溯，如加保單逾期送至事務組，以事務組實際受理日為加保日。</t>
    </r>
    <phoneticPr fontId="1" type="noConversion"/>
  </si>
  <si>
    <r>
      <t xml:space="preserve">  3.</t>
    </r>
    <r>
      <rPr>
        <sz val="12"/>
        <color theme="1"/>
        <rFont val="標楷體"/>
        <family val="4"/>
        <charset val="136"/>
      </rPr>
      <t>退保日等於離職當日，即為最後一天計薪日（與人事室不同，人事室以不在校的當日為離職日）。</t>
    </r>
    <phoneticPr fontId="1" type="noConversion"/>
  </si>
  <si>
    <r>
      <t xml:space="preserve">    </t>
    </r>
    <r>
      <rPr>
        <sz val="12"/>
        <color theme="1"/>
        <rFont val="標楷體"/>
        <family val="4"/>
        <charset val="136"/>
      </rPr>
      <t>如退保單逾期送至事務組，以事務組實際受理日為退保日。</t>
    </r>
    <phoneticPr fontId="1" type="noConversion"/>
  </si>
  <si>
    <r>
      <t xml:space="preserve">  4.</t>
    </r>
    <r>
      <rPr>
        <sz val="12"/>
        <color theme="1"/>
        <rFont val="標楷體"/>
        <family val="4"/>
        <charset val="136"/>
      </rPr>
      <t>退保時，用人整合系統選項請選「轉出」。</t>
    </r>
    <phoneticPr fontId="1" type="noConversion"/>
  </si>
  <si>
    <r>
      <t xml:space="preserve">  1.</t>
    </r>
    <r>
      <rPr>
        <sz val="12"/>
        <color theme="1"/>
        <rFont val="標楷體"/>
        <family val="4"/>
        <charset val="136"/>
      </rPr>
      <t>只有以下情形可不用加健保：</t>
    </r>
    <phoneticPr fontId="1" type="noConversion"/>
  </si>
  <si>
    <r>
      <t xml:space="preserve">    (1)</t>
    </r>
    <r>
      <rPr>
        <sz val="12"/>
        <color theme="1"/>
        <rFont val="標楷體"/>
        <family val="4"/>
        <charset val="136"/>
      </rPr>
      <t>進用未超過三個月</t>
    </r>
    <phoneticPr fontId="1" type="noConversion"/>
  </si>
  <si>
    <r>
      <t xml:space="preserve">    (3)</t>
    </r>
    <r>
      <rPr>
        <sz val="12"/>
        <color theme="1"/>
        <rFont val="標楷體"/>
        <family val="4"/>
        <charset val="136"/>
      </rPr>
      <t>具「第五類被保險人」（合於社會救助法規定的低收入戶成員）身份</t>
    </r>
    <phoneticPr fontId="1" type="noConversion"/>
  </si>
  <si>
    <r>
      <t xml:space="preserve">  3.</t>
    </r>
    <r>
      <rPr>
        <sz val="12"/>
        <color theme="1"/>
        <rFont val="標楷體"/>
        <family val="4"/>
        <charset val="136"/>
      </rPr>
      <t>未在本校加保者，如所得超過基本工資，個人須扣二代健保補充保費。</t>
    </r>
    <phoneticPr fontId="1" type="noConversion"/>
  </si>
  <si>
    <r>
      <t xml:space="preserve">    (2)</t>
    </r>
    <r>
      <rPr>
        <sz val="12"/>
        <color theme="1"/>
        <rFont val="標楷體"/>
        <family val="4"/>
        <charset val="136"/>
      </rPr>
      <t>每週工時不超過</t>
    </r>
    <r>
      <rPr>
        <sz val="12"/>
        <color theme="1"/>
        <rFont val="Times New Roman"/>
        <family val="1"/>
      </rPr>
      <t>11</t>
    </r>
    <r>
      <rPr>
        <sz val="12"/>
        <color theme="1"/>
        <rFont val="標楷體"/>
        <family val="4"/>
        <charset val="136"/>
      </rPr>
      <t>小時「且」未每日到工（薪資未超過「基本時薪</t>
    </r>
    <r>
      <rPr>
        <sz val="12"/>
        <color theme="1"/>
        <rFont val="Times New Roman"/>
        <family val="1"/>
      </rPr>
      <t>*44</t>
    </r>
    <r>
      <rPr>
        <sz val="12"/>
        <color theme="1"/>
        <rFont val="標楷體"/>
        <family val="4"/>
        <charset val="136"/>
      </rPr>
      <t>小時」者）</t>
    </r>
    <phoneticPr fontId="1" type="noConversion"/>
  </si>
  <si>
    <r>
      <rPr>
        <b/>
        <sz val="14"/>
        <color theme="1"/>
        <rFont val="標楷體"/>
        <family val="4"/>
        <charset val="136"/>
      </rPr>
      <t>勞健保加退業務重點說明</t>
    </r>
    <phoneticPr fontId="1" type="noConversion"/>
  </si>
  <si>
    <r>
      <rPr>
        <b/>
        <sz val="12"/>
        <color theme="1"/>
        <rFont val="標楷體"/>
        <family val="4"/>
        <charset val="136"/>
      </rPr>
      <t>一、勞健保加退保、核銷作業說明簡報，可至事務組網站或按以下連結下載。</t>
    </r>
    <phoneticPr fontId="1" type="noConversion"/>
  </si>
  <si>
    <t>二、勞保、勞退</t>
    <phoneticPr fontId="1" type="noConversion"/>
  </si>
  <si>
    <t>三、健保</t>
    <phoneticPr fontId="1" type="noConversion"/>
  </si>
  <si>
    <r>
      <t xml:space="preserve">  2.</t>
    </r>
    <r>
      <rPr>
        <sz val="12"/>
        <color theme="1"/>
        <rFont val="標楷體"/>
        <family val="4"/>
        <charset val="136"/>
      </rPr>
      <t>健保費以「當月最末日所屬之投保單位」計費，因此於</t>
    </r>
    <r>
      <rPr>
        <sz val="12"/>
        <color theme="1"/>
        <rFont val="Times New Roman"/>
        <family val="1"/>
      </rPr>
      <t>30</t>
    </r>
    <r>
      <rPr>
        <sz val="12"/>
        <color theme="1"/>
        <rFont val="標楷體"/>
        <family val="4"/>
        <charset val="136"/>
      </rPr>
      <t>日或</t>
    </r>
    <r>
      <rPr>
        <sz val="12"/>
        <color theme="1"/>
        <rFont val="Times New Roman"/>
        <family val="1"/>
      </rPr>
      <t>31</t>
    </r>
    <r>
      <rPr>
        <sz val="12"/>
        <color theme="1"/>
        <rFont val="標楷體"/>
        <family val="4"/>
        <charset val="136"/>
      </rPr>
      <t>日之前離職者，當月無健保費，請</t>
    </r>
    <phoneticPr fontId="1" type="noConversion"/>
  </si>
  <si>
    <t xml:space="preserve">  以「含補充保費」之印領清冊請款核銷。（健保費金額為「０」即表示用錯清冊）</t>
    <phoneticPr fontId="1" type="noConversion"/>
  </si>
  <si>
    <r>
      <t xml:space="preserve">  4.</t>
    </r>
    <r>
      <rPr>
        <sz val="12"/>
        <color theme="1"/>
        <rFont val="標楷體"/>
        <family val="4"/>
        <charset val="136"/>
      </rPr>
      <t>有關二代健保補充保費，請洽出納組組長（分機</t>
    </r>
    <r>
      <rPr>
        <sz val="12"/>
        <color theme="1"/>
        <rFont val="Times New Roman"/>
        <family val="1"/>
      </rPr>
      <t>7247</t>
    </r>
    <r>
      <rPr>
        <sz val="12"/>
        <color theme="1"/>
        <rFont val="標楷體"/>
        <family val="4"/>
        <charset val="136"/>
      </rPr>
      <t>）。</t>
    </r>
    <phoneticPr fontId="1" type="noConversion"/>
  </si>
  <si>
    <t>第1組</t>
  </si>
  <si>
    <t>第2組</t>
  </si>
  <si>
    <t>第3組</t>
  </si>
  <si>
    <t>第4組</t>
  </si>
  <si>
    <t>第5組</t>
  </si>
  <si>
    <t>第6組</t>
  </si>
  <si>
    <t>第7組</t>
  </si>
  <si>
    <t>勞保保險率</t>
    <phoneticPr fontId="1" type="noConversion"/>
  </si>
  <si>
    <t>就業保險率</t>
    <phoneticPr fontId="1" type="noConversion"/>
  </si>
  <si>
    <t>勞保、職災</t>
    <phoneticPr fontId="1" type="noConversion"/>
  </si>
  <si>
    <t>投保級距</t>
    <phoneticPr fontId="1" type="noConversion"/>
  </si>
  <si>
    <t>勞退</t>
    <phoneticPr fontId="1" type="noConversion"/>
  </si>
  <si>
    <r>
      <t xml:space="preserve">在職天數
</t>
    </r>
    <r>
      <rPr>
        <b/>
        <sz val="10"/>
        <color rgb="FFFF0000"/>
        <rFont val="微軟正黑體"/>
        <family val="2"/>
        <charset val="136"/>
      </rPr>
      <t>(最大30、最小1)</t>
    </r>
    <phoneticPr fontId="1" type="noConversion"/>
  </si>
  <si>
    <r>
      <rPr>
        <b/>
        <sz val="14"/>
        <color rgb="FFFF0000"/>
        <rFont val="微軟正黑體"/>
        <family val="2"/>
        <charset val="136"/>
      </rPr>
      <t>雇主</t>
    </r>
    <r>
      <rPr>
        <b/>
        <sz val="14"/>
        <color theme="1"/>
        <rFont val="微軟正黑體"/>
        <family val="2"/>
        <charset val="136"/>
      </rPr>
      <t>負擔費用</t>
    </r>
    <phoneticPr fontId="1" type="noConversion"/>
  </si>
  <si>
    <r>
      <rPr>
        <b/>
        <sz val="14"/>
        <color rgb="FFFF0000"/>
        <rFont val="微軟正黑體"/>
        <family val="2"/>
        <charset val="136"/>
      </rPr>
      <t>個人</t>
    </r>
    <r>
      <rPr>
        <b/>
        <sz val="14"/>
        <color theme="1"/>
        <rFont val="微軟正黑體"/>
        <family val="2"/>
        <charset val="136"/>
      </rPr>
      <t>代扣費用</t>
    </r>
    <phoneticPr fontId="1" type="noConversion"/>
  </si>
  <si>
    <t>本    國</t>
    <phoneticPr fontId="1" type="noConversion"/>
  </si>
  <si>
    <t>外    籍</t>
    <phoneticPr fontId="1" type="noConversion"/>
  </si>
  <si>
    <t>健保保險率</t>
    <phoneticPr fontId="1" type="noConversion"/>
  </si>
  <si>
    <t>註:1.自114年1月1日起配合基本工資調整，第一級調整為28,590元，投保金額最高一級調整為313,000元。</t>
  </si>
  <si>
    <t xml:space="preserve">    2.自113年1月1日起調整平均眷口數為0.56人，投保單位負擔金額含本人
       及平均眷屬人數0.56人,合計1.56人。</t>
  </si>
  <si>
    <t xml:space="preserve">   3.自110年1月1日起費率調整為5.17%。</t>
  </si>
  <si>
    <t>勞退提撥</t>
    <phoneticPr fontId="1" type="noConversion"/>
  </si>
  <si>
    <t>職業災害費率</t>
    <phoneticPr fontId="1" type="noConversion"/>
  </si>
  <si>
    <t>身    障</t>
    <phoneticPr fontId="1" type="noConversion"/>
  </si>
  <si>
    <r>
      <t xml:space="preserve">障別
</t>
    </r>
    <r>
      <rPr>
        <b/>
        <sz val="12"/>
        <color rgb="FFFF0000"/>
        <rFont val="微軟正黑體"/>
        <family val="2"/>
        <charset val="136"/>
      </rPr>
      <t>(請下拉選擇)</t>
    </r>
    <phoneticPr fontId="1" type="noConversion"/>
  </si>
  <si>
    <t xml:space="preserve">          適用「日投保」者，必須先將日薪換算成月薪，再找到相對之級距，依天數計算保費。</t>
    <phoneticPr fontId="1" type="noConversion"/>
  </si>
  <si>
    <t xml:space="preserve">          例：日薪1,520（190*8），投保薪資應為1,520元*30天=45,600元，若聘用5天，保費為45,600級距之5天：</t>
    <phoneticPr fontId="1" type="noConversion"/>
  </si>
  <si>
    <r>
      <t xml:space="preserve">          機關667、個人191。</t>
    </r>
    <r>
      <rPr>
        <u/>
        <sz val="14"/>
        <color rgb="FF0066FF"/>
        <rFont val="新細明體"/>
        <family val="1"/>
        <charset val="136"/>
        <scheme val="minor"/>
      </rPr>
      <t>所以試算表輸入方式為：在職天數：5，月薪45,600。</t>
    </r>
    <phoneticPr fontId="1" type="noConversion"/>
  </si>
  <si>
    <t>本試算表僅適用114年勞健保級距</t>
    <phoneticPr fontId="1" type="noConversion"/>
  </si>
  <si>
    <r>
      <rPr>
        <b/>
        <sz val="18"/>
        <color rgb="FFFF0000"/>
        <rFont val="微軟正黑體"/>
        <family val="2"/>
        <charset val="136"/>
      </rPr>
      <t>114年</t>
    </r>
    <r>
      <rPr>
        <b/>
        <sz val="18"/>
        <color theme="1"/>
        <rFont val="微軟正黑體"/>
        <family val="2"/>
        <charset val="136"/>
      </rPr>
      <t>勞保、健保及勞退金每月個人與單位負擔費用試算表</t>
    </r>
    <phoneticPr fontId="1" type="noConversion"/>
  </si>
  <si>
    <t>簡報連結</t>
  </si>
  <si>
    <t>輕度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</si>
</sst>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76" formatCode="_(* #,##0_);_(* \(#,##0\);_(* &quot;-&quot;_);_(@_)"/>
    <numFmt numFmtId="177" formatCode="#,##0_ "/>
  </numFmts>
  <fonts count="39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b/>
      <sz val="12"/>
      <color theme="1"/>
      <name val="新細明體"/>
      <family val="1"/>
      <charset val="136"/>
      <scheme val="minor"/>
    </font>
    <font>
      <b/>
      <sz val="14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12"/>
      <name val="Times New Roman"/>
      <family val="1"/>
    </font>
    <font>
      <b/>
      <sz val="12"/>
      <color theme="1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sz val="12"/>
      <color rgb="FF006100"/>
      <name val="新細明體"/>
      <family val="2"/>
      <charset val="136"/>
      <scheme val="minor"/>
    </font>
    <font>
      <sz val="12"/>
      <color rgb="FF9C6500"/>
      <name val="新細明體"/>
      <family val="2"/>
      <charset val="136"/>
      <scheme val="minor"/>
    </font>
    <font>
      <b/>
      <sz val="14"/>
      <color rgb="FF0066FF"/>
      <name val="新細明體"/>
      <family val="1"/>
      <charset val="136"/>
      <scheme val="minor"/>
    </font>
    <font>
      <sz val="14"/>
      <color rgb="FF0066FF"/>
      <name val="新細明體"/>
      <family val="1"/>
      <charset val="136"/>
      <scheme val="minor"/>
    </font>
    <font>
      <u/>
      <sz val="14"/>
      <color rgb="FF0066FF"/>
      <name val="新細明體"/>
      <family val="1"/>
      <charset val="136"/>
      <scheme val="minor"/>
    </font>
    <font>
      <u/>
      <sz val="12"/>
      <color theme="10"/>
      <name val="新細明體"/>
      <family val="2"/>
      <charset val="136"/>
      <scheme val="minor"/>
    </font>
    <font>
      <sz val="14"/>
      <color theme="1"/>
      <name val="新細明體"/>
      <family val="1"/>
      <charset val="136"/>
      <scheme val="minor"/>
    </font>
    <font>
      <sz val="14"/>
      <name val="新細明體"/>
      <family val="1"/>
      <charset val="136"/>
      <scheme val="minor"/>
    </font>
    <font>
      <sz val="14"/>
      <color rgb="FFFF0000"/>
      <name val="新細明體"/>
      <family val="1"/>
      <charset val="136"/>
      <scheme val="minor"/>
    </font>
    <font>
      <sz val="12"/>
      <color theme="1"/>
      <name val="標楷體"/>
      <family val="4"/>
      <charset val="136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標楷體"/>
      <family val="4"/>
      <charset val="136"/>
    </font>
    <font>
      <sz val="12"/>
      <name val="新細明體"/>
      <family val="1"/>
      <charset val="136"/>
      <scheme val="minor"/>
    </font>
    <font>
      <sz val="12"/>
      <color rgb="FFFF0000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b/>
      <sz val="14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sz val="12"/>
      <color theme="1"/>
      <name val="微軟正黑體"/>
      <family val="2"/>
      <charset val="136"/>
    </font>
    <font>
      <b/>
      <sz val="10"/>
      <color rgb="FFFF0000"/>
      <name val="微軟正黑體"/>
      <family val="2"/>
      <charset val="136"/>
    </font>
    <font>
      <sz val="14"/>
      <color theme="1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b/>
      <sz val="18"/>
      <color theme="1"/>
      <name val="微軟正黑體"/>
      <family val="2"/>
      <charset val="136"/>
    </font>
    <font>
      <b/>
      <sz val="14"/>
      <name val="微軟正黑體"/>
      <family val="2"/>
      <charset val="136"/>
    </font>
    <font>
      <sz val="14"/>
      <name val="微軟正黑體"/>
      <family val="2"/>
      <charset val="136"/>
    </font>
    <font>
      <b/>
      <sz val="14"/>
      <color rgb="FFFF0000"/>
      <name val="微軟正黑體"/>
      <family val="2"/>
      <charset val="136"/>
    </font>
    <font>
      <b/>
      <sz val="12"/>
      <color rgb="FFFF0000"/>
      <name val="微軟正黑體"/>
      <family val="2"/>
      <charset val="136"/>
    </font>
    <font>
      <b/>
      <sz val="12"/>
      <color rgb="FFFF0000"/>
      <name val="微軟正黑體 Light"/>
      <family val="2"/>
      <charset val="136"/>
    </font>
    <font>
      <b/>
      <sz val="18"/>
      <color rgb="FFFF0000"/>
      <name val="微軟正黑體"/>
      <family val="2"/>
      <charset val="136"/>
    </font>
    <font>
      <u/>
      <sz val="12"/>
      <color theme="10"/>
      <name val="標楷體"/>
      <family val="4"/>
      <charset val="136"/>
    </font>
  </fonts>
  <fills count="1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theme="1"/>
      </right>
      <top style="medium">
        <color indexed="64"/>
      </top>
      <bottom style="thin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</borders>
  <cellStyleXfs count="8">
    <xf numFmtId="0" fontId="0" fillId="0" borderId="0">
      <alignment vertical="center"/>
    </xf>
    <xf numFmtId="0" fontId="4" fillId="0" borderId="0"/>
    <xf numFmtId="0" fontId="5" fillId="0" borderId="0"/>
    <xf numFmtId="176" fontId="5" fillId="0" borderId="0" applyFont="0" applyFill="0" applyBorder="0" applyAlignment="0" applyProtection="0"/>
    <xf numFmtId="0" fontId="8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</cellStyleXfs>
  <cellXfs count="110">
    <xf numFmtId="0" fontId="0" fillId="0" borderId="0" xfId="0">
      <alignment vertical="center"/>
    </xf>
    <xf numFmtId="0" fontId="2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9" xfId="0" applyBorder="1">
      <alignment vertical="center"/>
    </xf>
    <xf numFmtId="0" fontId="0" fillId="0" borderId="11" xfId="0" applyBorder="1">
      <alignment vertical="center"/>
    </xf>
    <xf numFmtId="0" fontId="0" fillId="0" borderId="10" xfId="0" applyBorder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4" fillId="0" borderId="0" xfId="0" applyFont="1">
      <alignment vertical="center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20" fillId="4" borderId="0" xfId="0" applyFont="1" applyFill="1">
      <alignment vertical="center"/>
    </xf>
    <xf numFmtId="0" fontId="18" fillId="4" borderId="0" xfId="0" applyFont="1" applyFill="1">
      <alignment vertical="center"/>
    </xf>
    <xf numFmtId="3" fontId="0" fillId="0" borderId="0" xfId="0" applyNumberFormat="1">
      <alignment vertical="center"/>
    </xf>
    <xf numFmtId="177" fontId="15" fillId="0" borderId="0" xfId="0" applyNumberFormat="1" applyFont="1" applyAlignment="1">
      <alignment horizontal="center" vertical="center"/>
    </xf>
    <xf numFmtId="177" fontId="14" fillId="0" borderId="0" xfId="0" applyNumberFormat="1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7" fontId="22" fillId="0" borderId="0" xfId="0" applyNumberFormat="1" applyFont="1" applyAlignment="1">
      <alignment horizontal="center" vertical="center"/>
    </xf>
    <xf numFmtId="177" fontId="15" fillId="2" borderId="0" xfId="0" applyNumberFormat="1" applyFont="1" applyFill="1" applyAlignment="1">
      <alignment horizontal="center" vertical="center"/>
    </xf>
    <xf numFmtId="177" fontId="15" fillId="5" borderId="0" xfId="0" applyNumberFormat="1" applyFont="1" applyFill="1" applyAlignment="1">
      <alignment horizontal="center" vertical="center"/>
    </xf>
    <xf numFmtId="177" fontId="15" fillId="9" borderId="0" xfId="0" applyNumberFormat="1" applyFont="1" applyFill="1" applyAlignment="1">
      <alignment horizontal="center" vertical="center"/>
    </xf>
    <xf numFmtId="177" fontId="15" fillId="6" borderId="0" xfId="0" applyNumberFormat="1" applyFont="1" applyFill="1" applyAlignment="1">
      <alignment horizontal="center" vertical="center"/>
    </xf>
    <xf numFmtId="177" fontId="15" fillId="10" borderId="0" xfId="0" applyNumberFormat="1" applyFont="1" applyFill="1" applyAlignment="1">
      <alignment horizontal="center" vertical="center"/>
    </xf>
    <xf numFmtId="177" fontId="15" fillId="11" borderId="0" xfId="0" applyNumberFormat="1" applyFont="1" applyFill="1" applyAlignment="1">
      <alignment horizontal="center" vertical="center"/>
    </xf>
    <xf numFmtId="177" fontId="15" fillId="12" borderId="0" xfId="0" applyNumberFormat="1" applyFont="1" applyFill="1" applyAlignment="1">
      <alignment horizontal="center" vertical="center"/>
    </xf>
    <xf numFmtId="177" fontId="15" fillId="2" borderId="0" xfId="0" applyNumberFormat="1" applyFont="1" applyFill="1" applyAlignment="1">
      <alignment horizontal="center" vertical="top"/>
    </xf>
    <xf numFmtId="177" fontId="15" fillId="5" borderId="0" xfId="0" applyNumberFormat="1" applyFont="1" applyFill="1" applyAlignment="1">
      <alignment horizontal="center" vertical="top"/>
    </xf>
    <xf numFmtId="177" fontId="15" fillId="9" borderId="0" xfId="0" applyNumberFormat="1" applyFont="1" applyFill="1" applyAlignment="1">
      <alignment horizontal="center" vertical="top"/>
    </xf>
    <xf numFmtId="177" fontId="15" fillId="6" borderId="0" xfId="0" applyNumberFormat="1" applyFont="1" applyFill="1" applyAlignment="1">
      <alignment horizontal="center" vertical="top"/>
    </xf>
    <xf numFmtId="177" fontId="15" fillId="10" borderId="0" xfId="0" applyNumberFormat="1" applyFont="1" applyFill="1" applyAlignment="1">
      <alignment horizontal="center" vertical="top"/>
    </xf>
    <xf numFmtId="177" fontId="15" fillId="11" borderId="0" xfId="0" applyNumberFormat="1" applyFont="1" applyFill="1" applyAlignment="1">
      <alignment horizontal="center" vertical="top"/>
    </xf>
    <xf numFmtId="177" fontId="15" fillId="12" borderId="0" xfId="0" applyNumberFormat="1" applyFont="1" applyFill="1" applyAlignment="1">
      <alignment horizontal="center" vertical="top"/>
    </xf>
    <xf numFmtId="177" fontId="22" fillId="6" borderId="0" xfId="0" applyNumberFormat="1" applyFont="1" applyFill="1" applyAlignment="1">
      <alignment horizontal="center" vertical="center"/>
    </xf>
    <xf numFmtId="177" fontId="16" fillId="2" borderId="0" xfId="0" applyNumberFormat="1" applyFont="1" applyFill="1" applyAlignment="1">
      <alignment horizontal="center" vertical="center"/>
    </xf>
    <xf numFmtId="177" fontId="16" fillId="5" borderId="0" xfId="0" applyNumberFormat="1" applyFont="1" applyFill="1" applyAlignment="1">
      <alignment horizontal="center" vertical="center"/>
    </xf>
    <xf numFmtId="177" fontId="16" fillId="9" borderId="0" xfId="0" applyNumberFormat="1" applyFont="1" applyFill="1" applyAlignment="1">
      <alignment horizontal="center" vertical="center"/>
    </xf>
    <xf numFmtId="177" fontId="16" fillId="6" borderId="0" xfId="0" applyNumberFormat="1" applyFont="1" applyFill="1" applyAlignment="1">
      <alignment horizontal="center" vertical="center"/>
    </xf>
    <xf numFmtId="177" fontId="16" fillId="10" borderId="0" xfId="0" applyNumberFormat="1" applyFont="1" applyFill="1" applyAlignment="1">
      <alignment horizontal="center" vertical="center"/>
    </xf>
    <xf numFmtId="177" fontId="16" fillId="11" borderId="0" xfId="0" applyNumberFormat="1" applyFont="1" applyFill="1" applyAlignment="1">
      <alignment horizontal="center" vertical="center"/>
    </xf>
    <xf numFmtId="177" fontId="16" fillId="12" borderId="0" xfId="0" applyNumberFormat="1" applyFont="1" applyFill="1" applyAlignment="1">
      <alignment horizontal="center" vertical="center"/>
    </xf>
    <xf numFmtId="177" fontId="16" fillId="0" borderId="0" xfId="0" applyNumberFormat="1" applyFont="1" applyAlignment="1">
      <alignment horizontal="center" vertical="center"/>
    </xf>
    <xf numFmtId="177" fontId="16" fillId="0" borderId="0" xfId="4" applyNumberFormat="1" applyFont="1" applyFill="1" applyAlignment="1">
      <alignment horizontal="center" vertical="center"/>
    </xf>
    <xf numFmtId="177" fontId="16" fillId="0" borderId="0" xfId="5" applyNumberFormat="1" applyFont="1" applyFill="1" applyAlignment="1">
      <alignment horizontal="center" vertical="center"/>
    </xf>
    <xf numFmtId="10" fontId="23" fillId="4" borderId="0" xfId="0" applyNumberFormat="1" applyFont="1" applyFill="1">
      <alignment vertical="center"/>
    </xf>
    <xf numFmtId="0" fontId="27" fillId="0" borderId="0" xfId="0" applyFont="1">
      <alignment vertical="center"/>
    </xf>
    <xf numFmtId="0" fontId="26" fillId="0" borderId="0" xfId="0" applyFont="1">
      <alignment vertical="center"/>
    </xf>
    <xf numFmtId="0" fontId="26" fillId="0" borderId="3" xfId="0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/>
    </xf>
    <xf numFmtId="177" fontId="29" fillId="2" borderId="3" xfId="7" applyNumberFormat="1" applyFont="1" applyFill="1" applyBorder="1" applyAlignment="1">
      <alignment horizontal="center" vertical="center"/>
    </xf>
    <xf numFmtId="0" fontId="25" fillId="5" borderId="3" xfId="0" applyFont="1" applyFill="1" applyBorder="1" applyAlignment="1">
      <alignment horizontal="center" vertical="center"/>
    </xf>
    <xf numFmtId="177" fontId="29" fillId="5" borderId="3" xfId="7" applyNumberFormat="1" applyFont="1" applyFill="1" applyBorder="1" applyAlignment="1">
      <alignment horizontal="center" vertical="center"/>
    </xf>
    <xf numFmtId="0" fontId="25" fillId="9" borderId="3" xfId="0" applyFont="1" applyFill="1" applyBorder="1" applyAlignment="1">
      <alignment horizontal="center" vertical="center"/>
    </xf>
    <xf numFmtId="177" fontId="29" fillId="9" borderId="3" xfId="7" applyNumberFormat="1" applyFont="1" applyFill="1" applyBorder="1" applyAlignment="1">
      <alignment horizontal="center" vertical="center"/>
    </xf>
    <xf numFmtId="0" fontId="29" fillId="3" borderId="3" xfId="0" applyFont="1" applyFill="1" applyBorder="1" applyAlignment="1" applyProtection="1">
      <alignment horizontal="center" vertical="center"/>
      <protection locked="0"/>
    </xf>
    <xf numFmtId="3" fontId="29" fillId="3" borderId="3" xfId="0" applyNumberFormat="1" applyFont="1" applyFill="1" applyBorder="1" applyAlignment="1" applyProtection="1">
      <alignment horizontal="center" vertical="center"/>
      <protection locked="0"/>
    </xf>
    <xf numFmtId="177" fontId="27" fillId="0" borderId="0" xfId="0" applyNumberFormat="1" applyFont="1">
      <alignment vertical="center"/>
    </xf>
    <xf numFmtId="0" fontId="32" fillId="5" borderId="3" xfId="0" applyFont="1" applyFill="1" applyBorder="1" applyAlignment="1">
      <alignment horizontal="center" vertical="center"/>
    </xf>
    <xf numFmtId="0" fontId="32" fillId="2" borderId="20" xfId="0" applyFont="1" applyFill="1" applyBorder="1" applyAlignment="1">
      <alignment horizontal="center" vertical="center"/>
    </xf>
    <xf numFmtId="0" fontId="32" fillId="2" borderId="7" xfId="0" applyFont="1" applyFill="1" applyBorder="1" applyAlignment="1">
      <alignment horizontal="center" vertical="center"/>
    </xf>
    <xf numFmtId="177" fontId="33" fillId="2" borderId="16" xfId="0" applyNumberFormat="1" applyFont="1" applyFill="1" applyBorder="1" applyAlignment="1">
      <alignment horizontal="center" vertical="center"/>
    </xf>
    <xf numFmtId="177" fontId="33" fillId="5" borderId="17" xfId="0" applyNumberFormat="1" applyFont="1" applyFill="1" applyBorder="1" applyAlignment="1">
      <alignment horizontal="center" vertical="center"/>
    </xf>
    <xf numFmtId="0" fontId="32" fillId="9" borderId="3" xfId="0" applyFont="1" applyFill="1" applyBorder="1" applyAlignment="1">
      <alignment horizontal="center" vertical="center"/>
    </xf>
    <xf numFmtId="177" fontId="33" fillId="9" borderId="17" xfId="0" applyNumberFormat="1" applyFont="1" applyFill="1" applyBorder="1" applyAlignment="1">
      <alignment horizontal="center" vertical="center"/>
    </xf>
    <xf numFmtId="0" fontId="32" fillId="9" borderId="8" xfId="0" applyFont="1" applyFill="1" applyBorder="1" applyAlignment="1">
      <alignment horizontal="center" vertical="center"/>
    </xf>
    <xf numFmtId="177" fontId="33" fillId="9" borderId="21" xfId="0" applyNumberFormat="1" applyFont="1" applyFill="1" applyBorder="1" applyAlignment="1">
      <alignment horizontal="center" vertical="center"/>
    </xf>
    <xf numFmtId="177" fontId="33" fillId="2" borderId="25" xfId="0" applyNumberFormat="1" applyFont="1" applyFill="1" applyBorder="1" applyAlignment="1">
      <alignment horizontal="center" vertical="center"/>
    </xf>
    <xf numFmtId="0" fontId="32" fillId="2" borderId="26" xfId="0" applyFont="1" applyFill="1" applyBorder="1" applyAlignment="1">
      <alignment horizontal="center" vertical="center"/>
    </xf>
    <xf numFmtId="177" fontId="33" fillId="2" borderId="27" xfId="0" applyNumberFormat="1" applyFont="1" applyFill="1" applyBorder="1" applyAlignment="1">
      <alignment horizontal="center" vertical="center"/>
    </xf>
    <xf numFmtId="0" fontId="23" fillId="0" borderId="0" xfId="0" applyFont="1">
      <alignment vertical="center"/>
    </xf>
    <xf numFmtId="177" fontId="33" fillId="3" borderId="29" xfId="0" applyNumberFormat="1" applyFont="1" applyFill="1" applyBorder="1" applyAlignment="1" applyProtection="1">
      <alignment horizontal="center" vertical="center"/>
      <protection locked="0"/>
    </xf>
    <xf numFmtId="0" fontId="26" fillId="0" borderId="0" xfId="0" applyFont="1" applyAlignment="1">
      <alignment horizontal="center" vertical="center"/>
    </xf>
    <xf numFmtId="0" fontId="36" fillId="4" borderId="0" xfId="0" applyFont="1" applyFill="1">
      <alignment vertical="center"/>
    </xf>
    <xf numFmtId="0" fontId="27" fillId="4" borderId="0" xfId="0" applyFont="1" applyFill="1">
      <alignment vertical="center"/>
    </xf>
    <xf numFmtId="0" fontId="38" fillId="0" borderId="0" xfId="6" applyFont="1" applyProtection="1">
      <alignment vertical="center"/>
    </xf>
    <xf numFmtId="0" fontId="26" fillId="0" borderId="3" xfId="0" applyFont="1" applyBorder="1" applyAlignment="1">
      <alignment horizontal="center" vertical="center"/>
    </xf>
    <xf numFmtId="0" fontId="30" fillId="6" borderId="22" xfId="0" applyFont="1" applyFill="1" applyBorder="1" applyAlignment="1">
      <alignment horizontal="center" vertical="center"/>
    </xf>
    <xf numFmtId="0" fontId="30" fillId="6" borderId="23" xfId="0" applyFont="1" applyFill="1" applyBorder="1" applyAlignment="1">
      <alignment horizontal="center" vertical="center"/>
    </xf>
    <xf numFmtId="0" fontId="30" fillId="6" borderId="24" xfId="0" applyFont="1" applyFill="1" applyBorder="1" applyAlignment="1">
      <alignment horizontal="center" vertical="center"/>
    </xf>
    <xf numFmtId="0" fontId="25" fillId="0" borderId="3" xfId="0" applyFont="1" applyBorder="1" applyAlignment="1">
      <alignment horizontal="center" vertical="center"/>
    </xf>
    <xf numFmtId="0" fontId="30" fillId="0" borderId="3" xfId="0" applyFont="1" applyBorder="1" applyAlignment="1">
      <alignment horizontal="center" vertical="center" wrapText="1"/>
    </xf>
    <xf numFmtId="0" fontId="25" fillId="0" borderId="31" xfId="0" applyFont="1" applyBorder="1" applyAlignment="1">
      <alignment horizontal="center" vertical="center"/>
    </xf>
    <xf numFmtId="0" fontId="25" fillId="0" borderId="15" xfId="0" applyFont="1" applyBorder="1" applyAlignment="1">
      <alignment horizontal="center" vertical="center"/>
    </xf>
    <xf numFmtId="0" fontId="25" fillId="0" borderId="30" xfId="0" applyFont="1" applyBorder="1" applyAlignment="1">
      <alignment horizontal="center" vertical="center"/>
    </xf>
    <xf numFmtId="0" fontId="25" fillId="0" borderId="18" xfId="0" applyFont="1" applyBorder="1" applyAlignment="1">
      <alignment horizontal="center" vertical="center"/>
    </xf>
    <xf numFmtId="0" fontId="30" fillId="11" borderId="35" xfId="0" applyFont="1" applyFill="1" applyBorder="1" applyAlignment="1">
      <alignment horizontal="center" vertical="center"/>
    </xf>
    <xf numFmtId="0" fontId="30" fillId="11" borderId="32" xfId="0" applyFont="1" applyFill="1" applyBorder="1" applyAlignment="1">
      <alignment horizontal="center" vertical="center"/>
    </xf>
    <xf numFmtId="0" fontId="30" fillId="11" borderId="33" xfId="0" applyFont="1" applyFill="1" applyBorder="1" applyAlignment="1">
      <alignment horizontal="center" vertical="center"/>
    </xf>
    <xf numFmtId="0" fontId="32" fillId="6" borderId="34" xfId="0" applyFont="1" applyFill="1" applyBorder="1" applyAlignment="1">
      <alignment horizontal="center" vertical="center" wrapText="1"/>
    </xf>
    <xf numFmtId="0" fontId="32" fillId="6" borderId="36" xfId="0" applyFont="1" applyFill="1" applyBorder="1" applyAlignment="1">
      <alignment horizontal="center" vertical="center"/>
    </xf>
    <xf numFmtId="0" fontId="30" fillId="10" borderId="22" xfId="0" applyFont="1" applyFill="1" applyBorder="1" applyAlignment="1">
      <alignment horizontal="center" vertical="center"/>
    </xf>
    <xf numFmtId="0" fontId="30" fillId="10" borderId="23" xfId="0" applyFont="1" applyFill="1" applyBorder="1" applyAlignment="1">
      <alignment horizontal="center" vertical="center"/>
    </xf>
    <xf numFmtId="0" fontId="30" fillId="10" borderId="24" xfId="0" applyFont="1" applyFill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25" fillId="0" borderId="28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177" fontId="3" fillId="5" borderId="0" xfId="0" applyNumberFormat="1" applyFont="1" applyFill="1" applyAlignment="1">
      <alignment horizontal="center" vertical="center"/>
    </xf>
    <xf numFmtId="177" fontId="3" fillId="4" borderId="0" xfId="0" applyNumberFormat="1" applyFont="1" applyFill="1" applyAlignment="1">
      <alignment horizontal="center" vertical="center"/>
    </xf>
  </cellXfs>
  <cellStyles count="8">
    <cellStyle name="一般" xfId="0" builtinId="0"/>
    <cellStyle name="一般 2" xfId="1" xr:uid="{00000000-0005-0000-0000-000001000000}"/>
    <cellStyle name="一般 3" xfId="2" xr:uid="{00000000-0005-0000-0000-000002000000}"/>
    <cellStyle name="千分位" xfId="7" builtinId="3"/>
    <cellStyle name="千分位[0] 2" xfId="3" xr:uid="{00000000-0005-0000-0000-000003000000}"/>
    <cellStyle name="中等" xfId="5" builtinId="28"/>
    <cellStyle name="好" xfId="4" builtinId="26"/>
    <cellStyle name="超連結" xfId="6" builtinId="8"/>
  </cellStyles>
  <dxfs count="0"/>
  <tableStyles count="0" defaultTableStyle="TableStyleMedium2" defaultPivotStyle="PivotStyleLight16"/>
  <colors>
    <mruColors>
      <color rgb="FFFFFFCC"/>
      <color rgb="FF0066FF"/>
      <color rgb="FFFF66FF"/>
      <color rgb="FFF5EBFF"/>
      <color rgb="FFE5FFFF"/>
      <color rgb="FFEEDDFF"/>
      <color rgb="FFFFDDFF"/>
      <color rgb="FFFFD1FF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133349</xdr:colOff>
      <xdr:row>6</xdr:row>
      <xdr:rowOff>19050</xdr:rowOff>
    </xdr:from>
    <xdr:to>
      <xdr:col>18</xdr:col>
      <xdr:colOff>457956</xdr:colOff>
      <xdr:row>31</xdr:row>
      <xdr:rowOff>133349</xdr:rowOff>
    </xdr:to>
    <xdr:pic>
      <xdr:nvPicPr>
        <xdr:cNvPr id="9" name="圖片 8">
          <a:extLst>
            <a:ext uri="{FF2B5EF4-FFF2-40B4-BE49-F238E27FC236}">
              <a16:creationId xmlns:a16="http://schemas.microsoft.com/office/drawing/2014/main" id="{4E2C4152-06B6-43A0-4603-19C86AE1EE7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27"/>
        <a:stretch/>
      </xdr:blipFill>
      <xdr:spPr>
        <a:xfrm>
          <a:off x="133349" y="1485900"/>
          <a:ext cx="12669007" cy="53911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7</xdr:row>
      <xdr:rowOff>180975</xdr:rowOff>
    </xdr:from>
    <xdr:ext cx="5248275" cy="2676525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7D32C17F-7A41-65C1-FC85-0846B0DD75B3}"/>
            </a:ext>
          </a:extLst>
        </xdr:cNvPr>
        <xdr:cNvSpPr txBox="1"/>
      </xdr:nvSpPr>
      <xdr:spPr>
        <a:xfrm>
          <a:off x="85725" y="2752725"/>
          <a:ext cx="5248275" cy="2676525"/>
        </a:xfrm>
        <a:prstGeom prst="rect">
          <a:avLst/>
        </a:prstGeom>
        <a:solidFill>
          <a:srgbClr val="FFFFCC"/>
        </a:solidFill>
        <a:ln w="28575">
          <a:solidFill>
            <a:srgbClr val="FF0000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※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如有疑問，請洽事務組分機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7228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、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7223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，謝謝。</a:t>
          </a:r>
        </a:p>
        <a:p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※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無就業保險者請自行查看無就業保險適用之級距表</a:t>
          </a:r>
        </a:p>
        <a:p>
          <a:endParaRPr lang="zh-TW" altLang="en-US" sz="1200" kern="1200">
            <a:latin typeface="標楷體" panose="03000509000000000000" pitchFamily="65" charset="-120"/>
            <a:ea typeface="標楷體" panose="03000509000000000000" pitchFamily="65" charset="-120"/>
          </a:endParaRPr>
        </a:p>
        <a:p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※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在職天數計算方式：</a:t>
          </a:r>
        </a:p>
        <a:p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一、不論大小月，一個月均以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30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天計算。</a:t>
          </a:r>
        </a:p>
        <a:p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二、公式： </a:t>
          </a:r>
          <a:r>
            <a:rPr lang="en-US" altLang="zh-TW" sz="1200" kern="12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30</a:t>
          </a:r>
          <a:r>
            <a:rPr lang="zh-TW" altLang="en-US" sz="1200" kern="12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日或退保當日 </a:t>
          </a:r>
          <a:r>
            <a:rPr lang="en-US" altLang="zh-TW" sz="1200" kern="12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- </a:t>
          </a:r>
          <a:r>
            <a:rPr lang="zh-TW" altLang="en-US" sz="1200" kern="12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到職當日 </a:t>
          </a:r>
          <a:r>
            <a:rPr lang="en-US" altLang="zh-TW" sz="1200" kern="12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+ 1 = </a:t>
          </a:r>
          <a:r>
            <a:rPr lang="zh-TW" altLang="en-US" sz="1200" kern="12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在職天數</a:t>
          </a:r>
        </a:p>
        <a:p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        例 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1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：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5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日加保、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20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日退保，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20-5+1=16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，在職天數即為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16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天。</a:t>
          </a:r>
        </a:p>
        <a:p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        例 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：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25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日加保、月底退保，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30-25+1=6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，在職天數即為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6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天。</a:t>
          </a:r>
        </a:p>
        <a:p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三、特別說明：</a:t>
          </a:r>
        </a:p>
        <a:p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        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1.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 月底加保：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30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或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31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日加保，保費計收 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1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日；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月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28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日加保，保費 </a:t>
          </a:r>
          <a:endParaRPr lang="en-US" altLang="zh-TW" sz="1200" kern="1200">
            <a:latin typeface="標楷體" panose="03000509000000000000" pitchFamily="65" charset="-120"/>
            <a:ea typeface="標楷體" panose="03000509000000000000" pitchFamily="65" charset="-120"/>
          </a:endParaRPr>
        </a:p>
        <a:p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           計收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3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日。</a:t>
          </a:r>
        </a:p>
        <a:p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       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2.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 全月在職，月底退保：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30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或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31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日退保，保費均計收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30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日；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月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28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     </a:t>
          </a:r>
          <a:endParaRPr lang="en-US" altLang="zh-TW" sz="1200" kern="1200">
            <a:latin typeface="標楷體" panose="03000509000000000000" pitchFamily="65" charset="-120"/>
            <a:ea typeface="標楷體" panose="03000509000000000000" pitchFamily="65" charset="-120"/>
          </a:endParaRPr>
        </a:p>
        <a:p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           日退保，保費計收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28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日。</a:t>
          </a:r>
        </a:p>
        <a:p>
          <a:endParaRPr lang="zh-TW" altLang="en-US" sz="1100" kern="12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property.niu.edu.tw/var/file/5/1005/img/254/708542504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66FF"/>
  </sheetPr>
  <dimension ref="A1:D19"/>
  <sheetViews>
    <sheetView showGridLines="0" zoomScale="130" zoomScaleNormal="130" workbookViewId="0">
      <selection activeCell="A21" sqref="A21"/>
    </sheetView>
  </sheetViews>
  <sheetFormatPr defaultColWidth="8.875" defaultRowHeight="15.75" x14ac:dyDescent="0.25"/>
  <cols>
    <col min="1" max="16384" width="8.875" style="16"/>
  </cols>
  <sheetData>
    <row r="1" spans="1:4" ht="19.5" x14ac:dyDescent="0.25">
      <c r="A1" s="18" t="s">
        <v>56</v>
      </c>
      <c r="B1" s="19"/>
      <c r="C1" s="19"/>
      <c r="D1" s="19"/>
    </row>
    <row r="2" spans="1:4" ht="16.5" x14ac:dyDescent="0.25">
      <c r="A2" s="17" t="s">
        <v>57</v>
      </c>
    </row>
    <row r="3" spans="1:4" ht="16.5" x14ac:dyDescent="0.25">
      <c r="B3" s="81" t="s">
        <v>93</v>
      </c>
    </row>
    <row r="4" spans="1:4" ht="16.5" x14ac:dyDescent="0.25">
      <c r="A4" s="2" t="s">
        <v>58</v>
      </c>
    </row>
    <row r="5" spans="1:4" ht="16.5" x14ac:dyDescent="0.25">
      <c r="A5" s="16" t="s">
        <v>46</v>
      </c>
    </row>
    <row r="6" spans="1:4" ht="16.5" x14ac:dyDescent="0.25">
      <c r="A6" s="16" t="s">
        <v>47</v>
      </c>
    </row>
    <row r="7" spans="1:4" ht="16.5" x14ac:dyDescent="0.25">
      <c r="A7" s="16" t="s">
        <v>48</v>
      </c>
    </row>
    <row r="8" spans="1:4" ht="16.5" x14ac:dyDescent="0.25">
      <c r="A8" s="16" t="s">
        <v>49</v>
      </c>
    </row>
    <row r="9" spans="1:4" ht="16.5" x14ac:dyDescent="0.25">
      <c r="A9" s="16" t="s">
        <v>50</v>
      </c>
    </row>
    <row r="11" spans="1:4" ht="16.5" x14ac:dyDescent="0.25">
      <c r="A11" s="2" t="s">
        <v>59</v>
      </c>
    </row>
    <row r="12" spans="1:4" ht="16.5" x14ac:dyDescent="0.25">
      <c r="A12" s="16" t="s">
        <v>51</v>
      </c>
    </row>
    <row r="13" spans="1:4" ht="16.5" x14ac:dyDescent="0.25">
      <c r="A13" s="16" t="s">
        <v>52</v>
      </c>
    </row>
    <row r="14" spans="1:4" ht="16.5" x14ac:dyDescent="0.25">
      <c r="A14" s="16" t="s">
        <v>55</v>
      </c>
    </row>
    <row r="15" spans="1:4" ht="16.5" x14ac:dyDescent="0.25">
      <c r="A15" s="16" t="s">
        <v>53</v>
      </c>
    </row>
    <row r="16" spans="1:4" ht="16.5" x14ac:dyDescent="0.25">
      <c r="A16" s="16" t="s">
        <v>60</v>
      </c>
    </row>
    <row r="17" spans="1:1" ht="16.5" x14ac:dyDescent="0.25">
      <c r="A17" s="15" t="s">
        <v>61</v>
      </c>
    </row>
    <row r="18" spans="1:1" ht="16.5" x14ac:dyDescent="0.25">
      <c r="A18" s="16" t="s">
        <v>54</v>
      </c>
    </row>
    <row r="19" spans="1:1" ht="16.5" x14ac:dyDescent="0.25">
      <c r="A19" s="16" t="s">
        <v>62</v>
      </c>
    </row>
  </sheetData>
  <sheetProtection selectLockedCells="1"/>
  <phoneticPr fontId="1" type="noConversion"/>
  <hyperlinks>
    <hyperlink ref="B3" r:id="rId1" xr:uid="{00000000-0004-0000-0000-000000000000}"/>
  </hyperlinks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V15"/>
  <sheetViews>
    <sheetView showGridLines="0" workbookViewId="0">
      <selection activeCell="A21" sqref="A21"/>
    </sheetView>
  </sheetViews>
  <sheetFormatPr defaultRowHeight="16.5" x14ac:dyDescent="0.25"/>
  <sheetData>
    <row r="2" spans="1:22" ht="20.25" thickBot="1" x14ac:dyDescent="0.3">
      <c r="A2" s="12" t="s">
        <v>42</v>
      </c>
    </row>
    <row r="3" spans="1:22" ht="19.5" x14ac:dyDescent="0.25">
      <c r="A3" s="13" t="s">
        <v>88</v>
      </c>
      <c r="P3" s="4" t="s">
        <v>43</v>
      </c>
      <c r="Q3" s="5"/>
      <c r="R3" s="5"/>
      <c r="S3" s="5"/>
      <c r="T3" s="5"/>
      <c r="U3" s="5"/>
      <c r="V3" s="6"/>
    </row>
    <row r="4" spans="1:22" ht="19.5" x14ac:dyDescent="0.25">
      <c r="A4" s="13" t="s">
        <v>89</v>
      </c>
      <c r="P4" s="7" t="s">
        <v>44</v>
      </c>
      <c r="V4" s="8"/>
    </row>
    <row r="5" spans="1:22" ht="20.25" thickBot="1" x14ac:dyDescent="0.3">
      <c r="A5" s="13" t="s">
        <v>90</v>
      </c>
      <c r="P5" s="9" t="s">
        <v>45</v>
      </c>
      <c r="Q5" s="10"/>
      <c r="R5" s="10"/>
      <c r="S5" s="10"/>
      <c r="T5" s="10"/>
      <c r="U5" s="10"/>
      <c r="V5" s="11"/>
    </row>
    <row r="6" spans="1:22" ht="19.5" x14ac:dyDescent="0.25">
      <c r="A6" s="13"/>
    </row>
    <row r="15" spans="1:22" ht="19.5" x14ac:dyDescent="0.25">
      <c r="S15" s="3"/>
    </row>
  </sheetData>
  <sheetProtection selectLockedCells="1"/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</sheetPr>
  <dimension ref="A1:N17"/>
  <sheetViews>
    <sheetView showGridLines="0" tabSelected="1" zoomScaleNormal="100" workbookViewId="0">
      <selection activeCell="C2" sqref="C2"/>
    </sheetView>
  </sheetViews>
  <sheetFormatPr defaultColWidth="16.25" defaultRowHeight="30" customHeight="1" x14ac:dyDescent="0.25"/>
  <cols>
    <col min="1" max="4" width="16.25" style="51"/>
    <col min="5" max="5" width="15.5" style="51" customWidth="1"/>
    <col min="6" max="12" width="16.25" style="51"/>
    <col min="13" max="13" width="7" style="51" customWidth="1"/>
    <col min="14" max="16384" width="16.25" style="51"/>
  </cols>
  <sheetData>
    <row r="1" spans="1:14" ht="30" customHeight="1" thickBot="1" x14ac:dyDescent="0.3">
      <c r="A1" s="86" t="s">
        <v>36</v>
      </c>
      <c r="B1" s="86"/>
      <c r="C1" s="54" t="s">
        <v>75</v>
      </c>
      <c r="D1" s="53" t="s">
        <v>38</v>
      </c>
      <c r="E1" s="78"/>
      <c r="G1" s="105" t="s">
        <v>92</v>
      </c>
      <c r="H1" s="105"/>
      <c r="I1" s="105"/>
      <c r="J1" s="105"/>
      <c r="K1" s="105"/>
      <c r="L1" s="105"/>
    </row>
    <row r="2" spans="1:14" ht="30" customHeight="1" thickBot="1" x14ac:dyDescent="0.3">
      <c r="A2" s="82" t="s">
        <v>37</v>
      </c>
      <c r="B2" s="82"/>
      <c r="C2" s="61"/>
      <c r="D2" s="62"/>
      <c r="G2" s="83" t="s">
        <v>78</v>
      </c>
      <c r="H2" s="84"/>
      <c r="I2" s="84"/>
      <c r="J2" s="84"/>
      <c r="K2" s="84"/>
      <c r="L2" s="85"/>
      <c r="N2" s="1"/>
    </row>
    <row r="3" spans="1:14" ht="22.5" customHeight="1" x14ac:dyDescent="0.25">
      <c r="G3" s="100" t="s">
        <v>76</v>
      </c>
      <c r="H3" s="101"/>
      <c r="I3" s="101"/>
      <c r="J3" s="102"/>
      <c r="K3" s="103" t="s">
        <v>77</v>
      </c>
      <c r="L3" s="104"/>
      <c r="N3"/>
    </row>
    <row r="4" spans="1:14" ht="30" customHeight="1" x14ac:dyDescent="0.25">
      <c r="A4" s="87" t="s">
        <v>73</v>
      </c>
      <c r="B4" s="87"/>
      <c r="C4" s="87"/>
      <c r="G4" s="66" t="s">
        <v>1</v>
      </c>
      <c r="H4" s="69" t="s">
        <v>2</v>
      </c>
      <c r="I4" s="64" t="s">
        <v>3</v>
      </c>
      <c r="J4" s="74" t="s">
        <v>4</v>
      </c>
      <c r="K4" s="65" t="s">
        <v>5</v>
      </c>
      <c r="L4" s="71" t="s">
        <v>6</v>
      </c>
      <c r="N4" s="1"/>
    </row>
    <row r="5" spans="1:14" ht="30" customHeight="1" thickBot="1" x14ac:dyDescent="0.3">
      <c r="A5" s="55" t="s">
        <v>72</v>
      </c>
      <c r="B5" s="59" t="s">
        <v>41</v>
      </c>
      <c r="C5" s="57" t="s">
        <v>74</v>
      </c>
      <c r="G5" s="67">
        <f>ROUND($A$6*勞保級距!$H$1*0.7*$C$2/30,0)+ROUND($A$6*勞保級距!$H$2*0.7*$C$2/30,0)</f>
        <v>0</v>
      </c>
      <c r="H5" s="70">
        <f>ROUND($B$6*健保級距!$G$1*0.6*健保級距!$G$2,0)</f>
        <v>1384</v>
      </c>
      <c r="I5" s="68">
        <f>ROUND($C$6*勞退級距!$H$1*$C$2/30,0)</f>
        <v>0</v>
      </c>
      <c r="J5" s="75">
        <f>ROUND($C$6*勞保級距!$H$3*$C$2/30,0)</f>
        <v>0</v>
      </c>
      <c r="K5" s="73">
        <f>ROUND($A$6*勞保級距!$H$1*0.2*$C$2/30,0)+ROUND($A$6*勞保級距!$H$2*0.2*$C$2/30,0)</f>
        <v>0</v>
      </c>
      <c r="L5" s="72">
        <f>ROUND($B$6*健保級距!$G$1*0.3,0)</f>
        <v>443</v>
      </c>
      <c r="N5" s="1"/>
    </row>
    <row r="6" spans="1:14" ht="30" customHeight="1" thickBot="1" x14ac:dyDescent="0.3">
      <c r="A6" s="56">
        <f>VLOOKUP($D$2,勞保級距!$A$3:$C$29,3,TRUE)</f>
        <v>11100</v>
      </c>
      <c r="B6" s="60">
        <f>VLOOKUP($D$2,健保級距!$A$3:$D$52,3,TRUE)</f>
        <v>28590</v>
      </c>
      <c r="C6" s="58">
        <f>VLOOKUP($D$2,勞退級距!$A$3:$C$63,3,TRUE)</f>
        <v>1500</v>
      </c>
      <c r="N6" s="1"/>
    </row>
    <row r="7" spans="1:14" ht="30" customHeight="1" thickBot="1" x14ac:dyDescent="0.3">
      <c r="G7" s="97" t="s">
        <v>79</v>
      </c>
      <c r="H7" s="98"/>
      <c r="I7" s="98"/>
      <c r="J7" s="98"/>
      <c r="K7" s="98"/>
      <c r="L7" s="99"/>
      <c r="N7" s="1"/>
    </row>
    <row r="8" spans="1:14" ht="22.5" customHeight="1" x14ac:dyDescent="0.25">
      <c r="G8" s="100" t="s">
        <v>76</v>
      </c>
      <c r="H8" s="101"/>
      <c r="I8" s="101"/>
      <c r="J8" s="102"/>
      <c r="K8" s="103" t="s">
        <v>77</v>
      </c>
      <c r="L8" s="104"/>
      <c r="N8" s="1"/>
    </row>
    <row r="9" spans="1:14" ht="30" customHeight="1" x14ac:dyDescent="0.25">
      <c r="G9" s="66" t="s">
        <v>1</v>
      </c>
      <c r="H9" s="69" t="s">
        <v>2</v>
      </c>
      <c r="I9" s="64" t="s">
        <v>3</v>
      </c>
      <c r="J9" s="74" t="s">
        <v>4</v>
      </c>
      <c r="K9" s="65" t="s">
        <v>5</v>
      </c>
      <c r="L9" s="71" t="s">
        <v>6</v>
      </c>
      <c r="N9" s="1"/>
    </row>
    <row r="10" spans="1:14" ht="30" customHeight="1" thickBot="1" x14ac:dyDescent="0.3">
      <c r="G10" s="67">
        <f>ROUND($A$6*勞保級距!$H$1*0.7*$C$2/30,0)</f>
        <v>0</v>
      </c>
      <c r="H10" s="70">
        <f>ROUND($B$6*健保級距!$G$1*0.6*健保級距!$G$2,0)</f>
        <v>1384</v>
      </c>
      <c r="I10" s="68">
        <v>0</v>
      </c>
      <c r="J10" s="75">
        <v>0</v>
      </c>
      <c r="K10" s="73">
        <f>ROUND($A$6*勞保級距!$H$1*0.2*$C$2/30,0)</f>
        <v>0</v>
      </c>
      <c r="L10" s="72">
        <f>ROUND($B$6*健保級距!$G$1*0.3,0)</f>
        <v>443</v>
      </c>
      <c r="N10" s="1"/>
    </row>
    <row r="11" spans="1:14" ht="30" customHeight="1" thickBot="1" x14ac:dyDescent="0.3">
      <c r="N11" s="1"/>
    </row>
    <row r="12" spans="1:14" s="63" customFormat="1" ht="30" customHeight="1" thickBot="1" x14ac:dyDescent="0.3">
      <c r="F12" s="92" t="s">
        <v>86</v>
      </c>
      <c r="G12" s="93"/>
      <c r="H12" s="93"/>
      <c r="I12" s="93"/>
      <c r="J12" s="93"/>
      <c r="K12" s="93"/>
      <c r="L12" s="94"/>
    </row>
    <row r="13" spans="1:14" ht="22.5" customHeight="1" x14ac:dyDescent="0.25">
      <c r="F13" s="95" t="s">
        <v>87</v>
      </c>
      <c r="G13" s="88" t="s">
        <v>76</v>
      </c>
      <c r="H13" s="89"/>
      <c r="I13" s="89"/>
      <c r="J13" s="90"/>
      <c r="K13" s="88" t="s">
        <v>77</v>
      </c>
      <c r="L13" s="91"/>
    </row>
    <row r="14" spans="1:14" ht="30" customHeight="1" thickBot="1" x14ac:dyDescent="0.3">
      <c r="F14" s="96"/>
      <c r="G14" s="65" t="s">
        <v>1</v>
      </c>
      <c r="H14" s="69" t="s">
        <v>2</v>
      </c>
      <c r="I14" s="64" t="s">
        <v>3</v>
      </c>
      <c r="J14" s="74" t="s">
        <v>4</v>
      </c>
      <c r="K14" s="65" t="s">
        <v>5</v>
      </c>
      <c r="L14" s="71" t="s">
        <v>6</v>
      </c>
    </row>
    <row r="15" spans="1:14" ht="30" customHeight="1" thickBot="1" x14ac:dyDescent="0.3">
      <c r="B15" s="52"/>
      <c r="F15" s="77" t="s">
        <v>94</v>
      </c>
      <c r="G15" s="73" cm="1">
        <f t="array" ref="G15">IF($F$15="",0,_xlfn.IFS($F$15="輕度",G5,$F$15="中度",G5,$F$15="重度",G5,0,0))</f>
        <v>0</v>
      </c>
      <c r="H15" s="70" cm="1">
        <f t="array" ref="H15">IF($F$15="",0,_xlfn.IFS($F$15="輕度",H5,$F$15="中度",H5,$F$15="重度",H5,0,0))</f>
        <v>1384</v>
      </c>
      <c r="I15" s="68" cm="1">
        <f t="array" ref="I15">IF($F$15="",0,_xlfn.IFS($F$15="輕度",I5,$F$15="中度",I5,$F$15="重度",I5,0,0))</f>
        <v>0</v>
      </c>
      <c r="J15" s="75" cm="1">
        <f t="array" ref="J15">IF($F$15="",0,_xlfn.IFS($F$15="輕度",J5,$F$15="中度",J5,$F$15="重度",J5,0,0))</f>
        <v>0</v>
      </c>
      <c r="K15" s="73" cm="1">
        <f t="array" ref="K15">IF($F$15="",0,_xlfn.IFS($F$15="輕度",ROUND(K5-(K5*25%),0),$F$15="中度",ROUND(K5-(K5*50%),0),$F$15="重度",0,0,0))</f>
        <v>0</v>
      </c>
      <c r="L15" s="72" cm="1">
        <f t="array" ref="L15">IF($F$15="",0,_xlfn.IFS($F$15="輕度",ROUND(L5-(L5*25%),0),$F$15="中度",ROUND(L5-(L5*50%),0),$F$15="重度",0,0,0))</f>
        <v>332</v>
      </c>
    </row>
    <row r="17" spans="1:2" ht="30" customHeight="1" x14ac:dyDescent="0.25">
      <c r="A17" s="79" t="s">
        <v>91</v>
      </c>
      <c r="B17" s="80"/>
    </row>
  </sheetData>
  <sheetProtection sheet="1" objects="1" selectLockedCells="1"/>
  <mergeCells count="14">
    <mergeCell ref="A2:B2"/>
    <mergeCell ref="G2:L2"/>
    <mergeCell ref="A1:B1"/>
    <mergeCell ref="A4:C4"/>
    <mergeCell ref="G13:J13"/>
    <mergeCell ref="K13:L13"/>
    <mergeCell ref="F12:L12"/>
    <mergeCell ref="F13:F14"/>
    <mergeCell ref="G7:L7"/>
    <mergeCell ref="G8:J8"/>
    <mergeCell ref="K8:L8"/>
    <mergeCell ref="G1:L1"/>
    <mergeCell ref="G3:J3"/>
    <mergeCell ref="K3:L3"/>
  </mergeCells>
  <phoneticPr fontId="1" type="noConversion"/>
  <dataValidations count="1">
    <dataValidation type="list" allowBlank="1" showInputMessage="1" showErrorMessage="1" sqref="F15" xr:uid="{98A23C69-9F24-448B-A92F-9CD723509D73}">
      <formula1>"輕度,中度,重度"</formula1>
    </dataValidation>
  </dataValidations>
  <pageMargins left="0.25" right="0.22" top="0.75" bottom="0.75" header="0.3" footer="0.3"/>
  <pageSetup paperSize="8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79998168889431442"/>
  </sheetPr>
  <dimension ref="A1:H33"/>
  <sheetViews>
    <sheetView zoomScale="110" zoomScaleNormal="110" workbookViewId="0">
      <selection activeCell="A4" sqref="A4"/>
    </sheetView>
  </sheetViews>
  <sheetFormatPr defaultRowHeight="16.5" x14ac:dyDescent="0.25"/>
  <cols>
    <col min="1" max="2" width="15.875" style="24" bestFit="1" customWidth="1"/>
    <col min="3" max="3" width="12.125" style="23" bestFit="1" customWidth="1"/>
    <col min="4" max="4" width="12.125" bestFit="1" customWidth="1"/>
    <col min="7" max="7" width="14.125" bestFit="1" customWidth="1"/>
  </cols>
  <sheetData>
    <row r="1" spans="1:8" ht="19.5" x14ac:dyDescent="0.25">
      <c r="A1" s="106" t="s">
        <v>7</v>
      </c>
      <c r="B1" s="106"/>
      <c r="C1" s="106"/>
      <c r="D1" s="106"/>
      <c r="G1" t="s">
        <v>70</v>
      </c>
      <c r="H1" s="50">
        <v>0.115</v>
      </c>
    </row>
    <row r="2" spans="1:8" ht="19.5" x14ac:dyDescent="0.25">
      <c r="A2" s="21" t="s">
        <v>9</v>
      </c>
      <c r="B2" s="21" t="s">
        <v>11</v>
      </c>
      <c r="C2" s="22" t="s">
        <v>16</v>
      </c>
      <c r="D2" s="14" t="s">
        <v>12</v>
      </c>
      <c r="G2" t="s">
        <v>71</v>
      </c>
      <c r="H2" s="50">
        <v>0.01</v>
      </c>
    </row>
    <row r="3" spans="1:8" ht="19.5" x14ac:dyDescent="0.25">
      <c r="A3" s="21">
        <v>0</v>
      </c>
      <c r="B3" s="21">
        <f>C3</f>
        <v>11100</v>
      </c>
      <c r="C3" s="47">
        <v>11100</v>
      </c>
      <c r="D3" s="107" t="s">
        <v>17</v>
      </c>
      <c r="G3" t="s">
        <v>85</v>
      </c>
      <c r="H3" s="50">
        <v>1.4E-3</v>
      </c>
    </row>
    <row r="4" spans="1:8" ht="19.5" x14ac:dyDescent="0.25">
      <c r="A4" s="21">
        <f>C3+1</f>
        <v>11101</v>
      </c>
      <c r="B4" s="21">
        <f t="shared" ref="B4:B30" si="0">C4</f>
        <v>12540</v>
      </c>
      <c r="C4" s="47">
        <v>12540</v>
      </c>
      <c r="D4" s="107"/>
    </row>
    <row r="5" spans="1:8" ht="19.5" x14ac:dyDescent="0.25">
      <c r="A5" s="21">
        <f t="shared" ref="A5:A31" si="1">C4+1</f>
        <v>12541</v>
      </c>
      <c r="B5" s="21">
        <f t="shared" si="0"/>
        <v>13500</v>
      </c>
      <c r="C5" s="47">
        <v>13500</v>
      </c>
      <c r="D5" s="107"/>
    </row>
    <row r="6" spans="1:8" ht="19.5" x14ac:dyDescent="0.25">
      <c r="A6" s="21">
        <f t="shared" si="1"/>
        <v>13501</v>
      </c>
      <c r="B6" s="21">
        <f t="shared" si="0"/>
        <v>15840</v>
      </c>
      <c r="C6" s="47">
        <v>15840</v>
      </c>
      <c r="D6" s="107"/>
    </row>
    <row r="7" spans="1:8" ht="19.5" x14ac:dyDescent="0.25">
      <c r="A7" s="21">
        <f t="shared" si="1"/>
        <v>15841</v>
      </c>
      <c r="B7" s="21">
        <f t="shared" si="0"/>
        <v>16500</v>
      </c>
      <c r="C7" s="47">
        <v>16500</v>
      </c>
      <c r="D7" s="107"/>
    </row>
    <row r="8" spans="1:8" ht="19.5" x14ac:dyDescent="0.25">
      <c r="A8" s="21">
        <f t="shared" si="1"/>
        <v>16501</v>
      </c>
      <c r="B8" s="21">
        <f t="shared" si="0"/>
        <v>17280</v>
      </c>
      <c r="C8" s="47">
        <v>17280</v>
      </c>
      <c r="D8" s="107"/>
    </row>
    <row r="9" spans="1:8" ht="19.5" x14ac:dyDescent="0.25">
      <c r="A9" s="21">
        <f t="shared" si="1"/>
        <v>17281</v>
      </c>
      <c r="B9" s="21">
        <f t="shared" si="0"/>
        <v>17880</v>
      </c>
      <c r="C9" s="47">
        <v>17880</v>
      </c>
      <c r="D9" s="107"/>
    </row>
    <row r="10" spans="1:8" ht="19.5" x14ac:dyDescent="0.25">
      <c r="A10" s="21">
        <f t="shared" si="1"/>
        <v>17881</v>
      </c>
      <c r="B10" s="21">
        <f t="shared" si="0"/>
        <v>19047</v>
      </c>
      <c r="C10" s="47">
        <v>19047</v>
      </c>
      <c r="D10" s="107"/>
    </row>
    <row r="11" spans="1:8" ht="19.5" x14ac:dyDescent="0.25">
      <c r="A11" s="21">
        <f t="shared" si="1"/>
        <v>19048</v>
      </c>
      <c r="B11" s="21">
        <f t="shared" si="0"/>
        <v>20008</v>
      </c>
      <c r="C11" s="47">
        <v>20008</v>
      </c>
      <c r="D11" s="107"/>
    </row>
    <row r="12" spans="1:8" ht="19.5" x14ac:dyDescent="0.25">
      <c r="A12" s="21">
        <f t="shared" si="1"/>
        <v>20009</v>
      </c>
      <c r="B12" s="21">
        <f t="shared" si="0"/>
        <v>21009</v>
      </c>
      <c r="C12" s="47">
        <v>21009</v>
      </c>
      <c r="D12" s="107"/>
    </row>
    <row r="13" spans="1:8" ht="19.5" x14ac:dyDescent="0.25">
      <c r="A13" s="21">
        <f t="shared" si="1"/>
        <v>21010</v>
      </c>
      <c r="B13" s="21">
        <f t="shared" si="0"/>
        <v>22000</v>
      </c>
      <c r="C13" s="47">
        <v>22000</v>
      </c>
      <c r="D13" s="107"/>
    </row>
    <row r="14" spans="1:8" ht="19.5" x14ac:dyDescent="0.25">
      <c r="A14" s="21">
        <f t="shared" si="1"/>
        <v>22001</v>
      </c>
      <c r="B14" s="21">
        <f t="shared" si="0"/>
        <v>23100</v>
      </c>
      <c r="C14" s="47">
        <v>23100</v>
      </c>
      <c r="D14" s="107"/>
    </row>
    <row r="15" spans="1:8" ht="19.5" x14ac:dyDescent="0.25">
      <c r="A15" s="21">
        <f t="shared" si="1"/>
        <v>23101</v>
      </c>
      <c r="B15" s="21">
        <f t="shared" si="0"/>
        <v>24000</v>
      </c>
      <c r="C15" s="47">
        <v>24000</v>
      </c>
      <c r="D15" s="107"/>
    </row>
    <row r="16" spans="1:8" ht="19.5" x14ac:dyDescent="0.25">
      <c r="A16" s="21">
        <f t="shared" si="1"/>
        <v>24001</v>
      </c>
      <c r="B16" s="21">
        <f t="shared" si="0"/>
        <v>25250</v>
      </c>
      <c r="C16" s="47">
        <v>25250</v>
      </c>
      <c r="D16" s="107"/>
    </row>
    <row r="17" spans="1:7" ht="19.5" x14ac:dyDescent="0.25">
      <c r="A17" s="21">
        <f t="shared" si="1"/>
        <v>25251</v>
      </c>
      <c r="B17" s="21">
        <f t="shared" si="0"/>
        <v>26400</v>
      </c>
      <c r="C17" s="47">
        <v>26400</v>
      </c>
      <c r="D17" s="107"/>
      <c r="G17" s="20"/>
    </row>
    <row r="18" spans="1:7" ht="19.5" x14ac:dyDescent="0.25">
      <c r="A18" s="21">
        <f t="shared" si="1"/>
        <v>26401</v>
      </c>
      <c r="B18" s="21">
        <f t="shared" si="0"/>
        <v>27600</v>
      </c>
      <c r="C18" s="47">
        <v>27600</v>
      </c>
      <c r="D18" s="107"/>
      <c r="G18" s="20"/>
    </row>
    <row r="19" spans="1:7" ht="19.5" x14ac:dyDescent="0.25">
      <c r="A19" s="21">
        <f t="shared" si="1"/>
        <v>27601</v>
      </c>
      <c r="B19" s="21">
        <f t="shared" si="0"/>
        <v>28590</v>
      </c>
      <c r="C19" s="47">
        <v>28590</v>
      </c>
      <c r="D19" s="14" t="s">
        <v>18</v>
      </c>
      <c r="G19" s="20"/>
    </row>
    <row r="20" spans="1:7" ht="19.5" x14ac:dyDescent="0.25">
      <c r="A20" s="21">
        <f t="shared" si="1"/>
        <v>28591</v>
      </c>
      <c r="B20" s="21">
        <f t="shared" si="0"/>
        <v>28800</v>
      </c>
      <c r="C20" s="47">
        <v>28800</v>
      </c>
      <c r="D20" s="14" t="s">
        <v>19</v>
      </c>
      <c r="G20" s="20"/>
    </row>
    <row r="21" spans="1:7" ht="19.5" x14ac:dyDescent="0.25">
      <c r="A21" s="21">
        <f t="shared" si="1"/>
        <v>28801</v>
      </c>
      <c r="B21" s="21">
        <f t="shared" si="0"/>
        <v>30300</v>
      </c>
      <c r="C21" s="47">
        <v>30300</v>
      </c>
      <c r="D21" s="14" t="s">
        <v>20</v>
      </c>
      <c r="G21" s="20"/>
    </row>
    <row r="22" spans="1:7" ht="19.5" x14ac:dyDescent="0.25">
      <c r="A22" s="21">
        <f t="shared" si="1"/>
        <v>30301</v>
      </c>
      <c r="B22" s="21">
        <f t="shared" si="0"/>
        <v>31800</v>
      </c>
      <c r="C22" s="47">
        <v>31800</v>
      </c>
      <c r="D22" s="14" t="s">
        <v>21</v>
      </c>
      <c r="G22" s="20"/>
    </row>
    <row r="23" spans="1:7" ht="19.5" x14ac:dyDescent="0.25">
      <c r="A23" s="21">
        <f t="shared" si="1"/>
        <v>31801</v>
      </c>
      <c r="B23" s="21">
        <f t="shared" si="0"/>
        <v>33300</v>
      </c>
      <c r="C23" s="47">
        <v>33300</v>
      </c>
      <c r="D23" s="14" t="s">
        <v>22</v>
      </c>
      <c r="G23" s="20"/>
    </row>
    <row r="24" spans="1:7" ht="19.5" x14ac:dyDescent="0.25">
      <c r="A24" s="21">
        <f t="shared" si="1"/>
        <v>33301</v>
      </c>
      <c r="B24" s="21">
        <f t="shared" si="0"/>
        <v>34800</v>
      </c>
      <c r="C24" s="47">
        <v>34800</v>
      </c>
      <c r="D24" s="14" t="s">
        <v>23</v>
      </c>
      <c r="G24" s="20"/>
    </row>
    <row r="25" spans="1:7" ht="19.5" x14ac:dyDescent="0.25">
      <c r="A25" s="21">
        <f t="shared" si="1"/>
        <v>34801</v>
      </c>
      <c r="B25" s="21">
        <f t="shared" si="0"/>
        <v>36300</v>
      </c>
      <c r="C25" s="47">
        <v>36300</v>
      </c>
      <c r="D25" s="14" t="s">
        <v>24</v>
      </c>
      <c r="G25" s="20"/>
    </row>
    <row r="26" spans="1:7" ht="19.5" x14ac:dyDescent="0.25">
      <c r="A26" s="21">
        <f t="shared" si="1"/>
        <v>36301</v>
      </c>
      <c r="B26" s="21">
        <f t="shared" si="0"/>
        <v>38200</v>
      </c>
      <c r="C26" s="47">
        <v>38200</v>
      </c>
      <c r="D26" s="14" t="s">
        <v>25</v>
      </c>
      <c r="G26" s="20"/>
    </row>
    <row r="27" spans="1:7" ht="19.5" x14ac:dyDescent="0.25">
      <c r="A27" s="21">
        <f t="shared" si="1"/>
        <v>38201</v>
      </c>
      <c r="B27" s="21">
        <f t="shared" si="0"/>
        <v>40100</v>
      </c>
      <c r="C27" s="47">
        <v>40100</v>
      </c>
      <c r="D27" s="14" t="s">
        <v>26</v>
      </c>
      <c r="G27" s="20"/>
    </row>
    <row r="28" spans="1:7" ht="19.5" x14ac:dyDescent="0.25">
      <c r="A28" s="21">
        <f t="shared" si="1"/>
        <v>40101</v>
      </c>
      <c r="B28" s="21">
        <f t="shared" si="0"/>
        <v>42000</v>
      </c>
      <c r="C28" s="47">
        <v>42000</v>
      </c>
      <c r="D28" s="14" t="s">
        <v>27</v>
      </c>
      <c r="G28" s="20"/>
    </row>
    <row r="29" spans="1:7" ht="19.5" x14ac:dyDescent="0.25">
      <c r="A29" s="21">
        <f t="shared" si="1"/>
        <v>42001</v>
      </c>
      <c r="B29" s="21">
        <f t="shared" si="0"/>
        <v>43900</v>
      </c>
      <c r="C29" s="47">
        <v>43900</v>
      </c>
      <c r="D29" s="14" t="s">
        <v>28</v>
      </c>
    </row>
    <row r="30" spans="1:7" ht="19.5" x14ac:dyDescent="0.25">
      <c r="A30" s="21">
        <f t="shared" si="1"/>
        <v>43901</v>
      </c>
      <c r="B30" s="21">
        <f t="shared" si="0"/>
        <v>45800</v>
      </c>
      <c r="C30" s="47">
        <v>45800</v>
      </c>
      <c r="D30" s="14" t="s">
        <v>29</v>
      </c>
    </row>
    <row r="31" spans="1:7" ht="19.5" x14ac:dyDescent="0.25">
      <c r="A31" s="21">
        <f t="shared" si="1"/>
        <v>45801</v>
      </c>
      <c r="B31" s="21">
        <v>9999999999</v>
      </c>
      <c r="C31" s="47">
        <f>C30</f>
        <v>45800</v>
      </c>
      <c r="D31" s="14" t="s">
        <v>30</v>
      </c>
    </row>
    <row r="32" spans="1:7" ht="19.5" x14ac:dyDescent="0.25">
      <c r="D32" s="14"/>
    </row>
    <row r="33" spans="4:4" ht="19.5" x14ac:dyDescent="0.25">
      <c r="D33" s="14"/>
    </row>
  </sheetData>
  <mergeCells count="2">
    <mergeCell ref="A1:D1"/>
    <mergeCell ref="D3:D18"/>
  </mergeCells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7" tint="0.79998168889431442"/>
  </sheetPr>
  <dimension ref="A1:J61"/>
  <sheetViews>
    <sheetView workbookViewId="0">
      <selection activeCell="I20" sqref="I20"/>
    </sheetView>
  </sheetViews>
  <sheetFormatPr defaultRowHeight="16.5" x14ac:dyDescent="0.25"/>
  <cols>
    <col min="1" max="2" width="15.5" style="23" bestFit="1" customWidth="1"/>
    <col min="3" max="3" width="14.75" style="23" bestFit="1" customWidth="1"/>
    <col min="4" max="4" width="6.625" style="23" bestFit="1" customWidth="1"/>
    <col min="6" max="6" width="11.625" bestFit="1" customWidth="1"/>
  </cols>
  <sheetData>
    <row r="1" spans="1:10" ht="19.5" customHeight="1" x14ac:dyDescent="0.25">
      <c r="A1" s="108" t="s">
        <v>0</v>
      </c>
      <c r="B1" s="108"/>
      <c r="C1" s="108"/>
      <c r="D1" s="108"/>
      <c r="F1" t="s">
        <v>80</v>
      </c>
      <c r="G1" s="50">
        <v>5.1700000000000003E-2</v>
      </c>
      <c r="J1" t="s">
        <v>81</v>
      </c>
    </row>
    <row r="2" spans="1:10" ht="19.5" customHeight="1" x14ac:dyDescent="0.25">
      <c r="A2" s="22" t="s">
        <v>8</v>
      </c>
      <c r="B2" s="22" t="s">
        <v>10</v>
      </c>
      <c r="C2" s="22" t="s">
        <v>39</v>
      </c>
      <c r="D2" s="22" t="s">
        <v>40</v>
      </c>
      <c r="G2" s="76">
        <v>1.56</v>
      </c>
      <c r="J2" t="s">
        <v>82</v>
      </c>
    </row>
    <row r="3" spans="1:10" ht="19.5" customHeight="1" x14ac:dyDescent="0.25">
      <c r="A3" s="22">
        <v>0</v>
      </c>
      <c r="B3" s="22">
        <f>C3</f>
        <v>28590</v>
      </c>
      <c r="C3" s="47">
        <v>28590</v>
      </c>
      <c r="D3" s="22">
        <v>1</v>
      </c>
      <c r="J3" t="s">
        <v>83</v>
      </c>
    </row>
    <row r="4" spans="1:10" ht="19.5" customHeight="1" x14ac:dyDescent="0.25">
      <c r="A4" s="22">
        <f>C3+1</f>
        <v>28591</v>
      </c>
      <c r="B4" s="22">
        <f t="shared" ref="B4:B51" si="0">C4</f>
        <v>28800</v>
      </c>
      <c r="C4" s="47">
        <v>28800</v>
      </c>
      <c r="D4" s="22">
        <v>2</v>
      </c>
    </row>
    <row r="5" spans="1:10" ht="19.5" customHeight="1" x14ac:dyDescent="0.25">
      <c r="A5" s="22">
        <f t="shared" ref="A5:A51" si="1">C4+1</f>
        <v>28801</v>
      </c>
      <c r="B5" s="22">
        <f t="shared" si="0"/>
        <v>30300</v>
      </c>
      <c r="C5" s="47">
        <v>30300</v>
      </c>
      <c r="D5" s="22">
        <v>3</v>
      </c>
    </row>
    <row r="6" spans="1:10" ht="19.5" customHeight="1" x14ac:dyDescent="0.25">
      <c r="A6" s="22">
        <f t="shared" si="1"/>
        <v>30301</v>
      </c>
      <c r="B6" s="22">
        <f t="shared" si="0"/>
        <v>31800</v>
      </c>
      <c r="C6" s="47">
        <v>31800</v>
      </c>
      <c r="D6" s="22">
        <v>4</v>
      </c>
    </row>
    <row r="7" spans="1:10" ht="19.5" x14ac:dyDescent="0.25">
      <c r="A7" s="22">
        <f t="shared" si="1"/>
        <v>31801</v>
      </c>
      <c r="B7" s="22">
        <f t="shared" si="0"/>
        <v>33300</v>
      </c>
      <c r="C7" s="47">
        <v>33300</v>
      </c>
      <c r="D7" s="22">
        <v>5</v>
      </c>
    </row>
    <row r="8" spans="1:10" ht="19.5" x14ac:dyDescent="0.25">
      <c r="A8" s="22">
        <f t="shared" si="1"/>
        <v>33301</v>
      </c>
      <c r="B8" s="22">
        <f t="shared" si="0"/>
        <v>34800</v>
      </c>
      <c r="C8" s="47">
        <v>34800</v>
      </c>
      <c r="D8" s="22">
        <v>6</v>
      </c>
    </row>
    <row r="9" spans="1:10" ht="19.5" x14ac:dyDescent="0.25">
      <c r="A9" s="22">
        <f t="shared" si="1"/>
        <v>34801</v>
      </c>
      <c r="B9" s="22">
        <f t="shared" si="0"/>
        <v>36300</v>
      </c>
      <c r="C9" s="47">
        <v>36300</v>
      </c>
      <c r="D9" s="22">
        <v>7</v>
      </c>
    </row>
    <row r="10" spans="1:10" ht="19.5" x14ac:dyDescent="0.25">
      <c r="A10" s="22">
        <f t="shared" si="1"/>
        <v>36301</v>
      </c>
      <c r="B10" s="22">
        <f t="shared" si="0"/>
        <v>38200</v>
      </c>
      <c r="C10" s="47">
        <v>38200</v>
      </c>
      <c r="D10" s="22">
        <v>8</v>
      </c>
    </row>
    <row r="11" spans="1:10" ht="19.5" x14ac:dyDescent="0.25">
      <c r="A11" s="22">
        <f t="shared" si="1"/>
        <v>38201</v>
      </c>
      <c r="B11" s="22">
        <f t="shared" si="0"/>
        <v>40100</v>
      </c>
      <c r="C11" s="47">
        <v>40100</v>
      </c>
      <c r="D11" s="22">
        <v>9</v>
      </c>
    </row>
    <row r="12" spans="1:10" ht="19.5" x14ac:dyDescent="0.25">
      <c r="A12" s="22">
        <f t="shared" si="1"/>
        <v>40101</v>
      </c>
      <c r="B12" s="22">
        <f t="shared" si="0"/>
        <v>42000</v>
      </c>
      <c r="C12" s="47">
        <v>42000</v>
      </c>
      <c r="D12" s="22">
        <v>10</v>
      </c>
    </row>
    <row r="13" spans="1:10" ht="19.5" x14ac:dyDescent="0.25">
      <c r="A13" s="22">
        <f t="shared" si="1"/>
        <v>42001</v>
      </c>
      <c r="B13" s="22">
        <f t="shared" si="0"/>
        <v>43900</v>
      </c>
      <c r="C13" s="47">
        <v>43900</v>
      </c>
      <c r="D13" s="22">
        <v>11</v>
      </c>
    </row>
    <row r="14" spans="1:10" ht="19.5" x14ac:dyDescent="0.25">
      <c r="A14" s="22">
        <f t="shared" si="1"/>
        <v>43901</v>
      </c>
      <c r="B14" s="22">
        <f t="shared" si="0"/>
        <v>45800</v>
      </c>
      <c r="C14" s="47">
        <v>45800</v>
      </c>
      <c r="D14" s="22">
        <v>12</v>
      </c>
    </row>
    <row r="15" spans="1:10" ht="19.5" x14ac:dyDescent="0.25">
      <c r="A15" s="22">
        <f t="shared" si="1"/>
        <v>45801</v>
      </c>
      <c r="B15" s="22">
        <f t="shared" si="0"/>
        <v>48200</v>
      </c>
      <c r="C15" s="47">
        <v>48200</v>
      </c>
      <c r="D15" s="22">
        <v>13</v>
      </c>
    </row>
    <row r="16" spans="1:10" ht="19.5" x14ac:dyDescent="0.25">
      <c r="A16" s="22">
        <f t="shared" si="1"/>
        <v>48201</v>
      </c>
      <c r="B16" s="22">
        <f t="shared" si="0"/>
        <v>50600</v>
      </c>
      <c r="C16" s="47">
        <v>50600</v>
      </c>
      <c r="D16" s="22">
        <v>14</v>
      </c>
    </row>
    <row r="17" spans="1:4" ht="19.5" x14ac:dyDescent="0.25">
      <c r="A17" s="22">
        <f t="shared" si="1"/>
        <v>50601</v>
      </c>
      <c r="B17" s="22">
        <f t="shared" si="0"/>
        <v>53000</v>
      </c>
      <c r="C17" s="47">
        <v>53000</v>
      </c>
      <c r="D17" s="22">
        <v>15</v>
      </c>
    </row>
    <row r="18" spans="1:4" ht="19.5" x14ac:dyDescent="0.25">
      <c r="A18" s="22">
        <f t="shared" si="1"/>
        <v>53001</v>
      </c>
      <c r="B18" s="22">
        <f t="shared" si="0"/>
        <v>55400</v>
      </c>
      <c r="C18" s="47">
        <v>55400</v>
      </c>
      <c r="D18" s="22">
        <v>16</v>
      </c>
    </row>
    <row r="19" spans="1:4" ht="19.5" x14ac:dyDescent="0.25">
      <c r="A19" s="22">
        <f t="shared" si="1"/>
        <v>55401</v>
      </c>
      <c r="B19" s="22">
        <f t="shared" si="0"/>
        <v>57800</v>
      </c>
      <c r="C19" s="47">
        <v>57800</v>
      </c>
      <c r="D19" s="22">
        <v>17</v>
      </c>
    </row>
    <row r="20" spans="1:4" ht="19.5" x14ac:dyDescent="0.25">
      <c r="A20" s="22">
        <f t="shared" si="1"/>
        <v>57801</v>
      </c>
      <c r="B20" s="22">
        <f t="shared" si="0"/>
        <v>60800</v>
      </c>
      <c r="C20" s="47">
        <v>60800</v>
      </c>
      <c r="D20" s="22">
        <v>18</v>
      </c>
    </row>
    <row r="21" spans="1:4" ht="19.5" x14ac:dyDescent="0.25">
      <c r="A21" s="22">
        <f t="shared" si="1"/>
        <v>60801</v>
      </c>
      <c r="B21" s="22">
        <f t="shared" si="0"/>
        <v>63800</v>
      </c>
      <c r="C21" s="47">
        <v>63800</v>
      </c>
      <c r="D21" s="22">
        <v>19</v>
      </c>
    </row>
    <row r="22" spans="1:4" ht="19.5" x14ac:dyDescent="0.25">
      <c r="A22" s="22">
        <f t="shared" si="1"/>
        <v>63801</v>
      </c>
      <c r="B22" s="22">
        <f t="shared" si="0"/>
        <v>66800</v>
      </c>
      <c r="C22" s="47">
        <v>66800</v>
      </c>
      <c r="D22" s="22">
        <v>20</v>
      </c>
    </row>
    <row r="23" spans="1:4" ht="19.5" x14ac:dyDescent="0.25">
      <c r="A23" s="22">
        <f t="shared" si="1"/>
        <v>66801</v>
      </c>
      <c r="B23" s="22">
        <f t="shared" si="0"/>
        <v>69800</v>
      </c>
      <c r="C23" s="47">
        <v>69800</v>
      </c>
      <c r="D23" s="22">
        <v>21</v>
      </c>
    </row>
    <row r="24" spans="1:4" ht="19.5" x14ac:dyDescent="0.25">
      <c r="A24" s="22">
        <f t="shared" si="1"/>
        <v>69801</v>
      </c>
      <c r="B24" s="22">
        <f t="shared" si="0"/>
        <v>72800</v>
      </c>
      <c r="C24" s="47">
        <v>72800</v>
      </c>
      <c r="D24" s="22">
        <v>22</v>
      </c>
    </row>
    <row r="25" spans="1:4" ht="19.5" x14ac:dyDescent="0.25">
      <c r="A25" s="22">
        <f t="shared" si="1"/>
        <v>72801</v>
      </c>
      <c r="B25" s="22">
        <f t="shared" si="0"/>
        <v>76500</v>
      </c>
      <c r="C25" s="47">
        <v>76500</v>
      </c>
      <c r="D25" s="22">
        <v>23</v>
      </c>
    </row>
    <row r="26" spans="1:4" ht="19.5" x14ac:dyDescent="0.25">
      <c r="A26" s="22">
        <f t="shared" si="1"/>
        <v>76501</v>
      </c>
      <c r="B26" s="22">
        <f t="shared" si="0"/>
        <v>80200</v>
      </c>
      <c r="C26" s="47">
        <v>80200</v>
      </c>
      <c r="D26" s="22">
        <v>24</v>
      </c>
    </row>
    <row r="27" spans="1:4" ht="19.5" x14ac:dyDescent="0.25">
      <c r="A27" s="22">
        <f t="shared" si="1"/>
        <v>80201</v>
      </c>
      <c r="B27" s="22">
        <f t="shared" si="0"/>
        <v>83900</v>
      </c>
      <c r="C27" s="47">
        <v>83900</v>
      </c>
      <c r="D27" s="22">
        <v>25</v>
      </c>
    </row>
    <row r="28" spans="1:4" ht="19.5" x14ac:dyDescent="0.25">
      <c r="A28" s="22">
        <f t="shared" si="1"/>
        <v>83901</v>
      </c>
      <c r="B28" s="22">
        <f t="shared" si="0"/>
        <v>87600</v>
      </c>
      <c r="C28" s="47">
        <v>87600</v>
      </c>
      <c r="D28" s="22">
        <v>26</v>
      </c>
    </row>
    <row r="29" spans="1:4" ht="19.5" x14ac:dyDescent="0.25">
      <c r="A29" s="22">
        <f t="shared" si="1"/>
        <v>87601</v>
      </c>
      <c r="B29" s="22">
        <f t="shared" si="0"/>
        <v>92100</v>
      </c>
      <c r="C29" s="47">
        <v>92100</v>
      </c>
      <c r="D29" s="22">
        <v>27</v>
      </c>
    </row>
    <row r="30" spans="1:4" ht="19.5" x14ac:dyDescent="0.25">
      <c r="A30" s="22">
        <f t="shared" si="1"/>
        <v>92101</v>
      </c>
      <c r="B30" s="22">
        <f t="shared" si="0"/>
        <v>96600</v>
      </c>
      <c r="C30" s="47">
        <v>96600</v>
      </c>
      <c r="D30" s="22">
        <v>28</v>
      </c>
    </row>
    <row r="31" spans="1:4" ht="19.5" x14ac:dyDescent="0.25">
      <c r="A31" s="22">
        <f t="shared" si="1"/>
        <v>96601</v>
      </c>
      <c r="B31" s="22">
        <f t="shared" si="0"/>
        <v>101100</v>
      </c>
      <c r="C31" s="47">
        <v>101100</v>
      </c>
      <c r="D31" s="22">
        <v>29</v>
      </c>
    </row>
    <row r="32" spans="1:4" ht="19.5" x14ac:dyDescent="0.25">
      <c r="A32" s="22">
        <f t="shared" si="1"/>
        <v>101101</v>
      </c>
      <c r="B32" s="22">
        <f t="shared" si="0"/>
        <v>105600</v>
      </c>
      <c r="C32" s="47">
        <v>105600</v>
      </c>
      <c r="D32" s="22">
        <v>30</v>
      </c>
    </row>
    <row r="33" spans="1:4" ht="19.5" x14ac:dyDescent="0.25">
      <c r="A33" s="22">
        <f t="shared" si="1"/>
        <v>105601</v>
      </c>
      <c r="B33" s="22">
        <f t="shared" si="0"/>
        <v>110100</v>
      </c>
      <c r="C33" s="47">
        <v>110100</v>
      </c>
      <c r="D33" s="22">
        <v>31</v>
      </c>
    </row>
    <row r="34" spans="1:4" ht="19.5" x14ac:dyDescent="0.25">
      <c r="A34" s="22">
        <f t="shared" si="1"/>
        <v>110101</v>
      </c>
      <c r="B34" s="22">
        <f t="shared" si="0"/>
        <v>115500</v>
      </c>
      <c r="C34" s="47">
        <v>115500</v>
      </c>
      <c r="D34" s="22">
        <v>32</v>
      </c>
    </row>
    <row r="35" spans="1:4" ht="19.5" x14ac:dyDescent="0.25">
      <c r="A35" s="22">
        <f t="shared" si="1"/>
        <v>115501</v>
      </c>
      <c r="B35" s="22">
        <f t="shared" si="0"/>
        <v>120900</v>
      </c>
      <c r="C35" s="47">
        <v>120900</v>
      </c>
      <c r="D35" s="22">
        <v>33</v>
      </c>
    </row>
    <row r="36" spans="1:4" ht="19.5" x14ac:dyDescent="0.25">
      <c r="A36" s="22">
        <f t="shared" si="1"/>
        <v>120901</v>
      </c>
      <c r="B36" s="22">
        <f t="shared" si="0"/>
        <v>126300</v>
      </c>
      <c r="C36" s="47">
        <v>126300</v>
      </c>
      <c r="D36" s="22">
        <v>34</v>
      </c>
    </row>
    <row r="37" spans="1:4" ht="19.5" x14ac:dyDescent="0.25">
      <c r="A37" s="22">
        <f t="shared" si="1"/>
        <v>126301</v>
      </c>
      <c r="B37" s="22">
        <f t="shared" si="0"/>
        <v>131700</v>
      </c>
      <c r="C37" s="47">
        <v>131700</v>
      </c>
      <c r="D37" s="22">
        <v>35</v>
      </c>
    </row>
    <row r="38" spans="1:4" ht="19.5" x14ac:dyDescent="0.25">
      <c r="A38" s="22">
        <f t="shared" si="1"/>
        <v>131701</v>
      </c>
      <c r="B38" s="22">
        <f t="shared" si="0"/>
        <v>137100</v>
      </c>
      <c r="C38" s="47">
        <v>137100</v>
      </c>
      <c r="D38" s="22">
        <v>36</v>
      </c>
    </row>
    <row r="39" spans="1:4" ht="19.5" x14ac:dyDescent="0.25">
      <c r="A39" s="22">
        <f t="shared" si="1"/>
        <v>137101</v>
      </c>
      <c r="B39" s="22">
        <f t="shared" si="0"/>
        <v>142500</v>
      </c>
      <c r="C39" s="48">
        <v>142500</v>
      </c>
      <c r="D39" s="22">
        <v>37</v>
      </c>
    </row>
    <row r="40" spans="1:4" ht="19.5" x14ac:dyDescent="0.25">
      <c r="A40" s="22">
        <f t="shared" si="1"/>
        <v>142501</v>
      </c>
      <c r="B40" s="22">
        <f t="shared" si="0"/>
        <v>147900</v>
      </c>
      <c r="C40" s="49">
        <v>147900</v>
      </c>
      <c r="D40" s="21">
        <v>38</v>
      </c>
    </row>
    <row r="41" spans="1:4" ht="19.5" x14ac:dyDescent="0.25">
      <c r="A41" s="22">
        <f t="shared" si="1"/>
        <v>147901</v>
      </c>
      <c r="B41" s="22">
        <f t="shared" si="0"/>
        <v>150000</v>
      </c>
      <c r="C41" s="47">
        <v>150000</v>
      </c>
      <c r="D41" s="21">
        <v>39</v>
      </c>
    </row>
    <row r="42" spans="1:4" ht="19.5" x14ac:dyDescent="0.25">
      <c r="A42" s="22">
        <f t="shared" si="1"/>
        <v>150001</v>
      </c>
      <c r="B42" s="22">
        <f t="shared" si="0"/>
        <v>156400</v>
      </c>
      <c r="C42" s="47">
        <v>156400</v>
      </c>
      <c r="D42" s="21">
        <v>40</v>
      </c>
    </row>
    <row r="43" spans="1:4" ht="19.5" x14ac:dyDescent="0.25">
      <c r="A43" s="22">
        <f t="shared" si="1"/>
        <v>156401</v>
      </c>
      <c r="B43" s="22">
        <f t="shared" si="0"/>
        <v>162800</v>
      </c>
      <c r="C43" s="47">
        <v>162800</v>
      </c>
      <c r="D43" s="21">
        <v>41</v>
      </c>
    </row>
    <row r="44" spans="1:4" ht="19.5" x14ac:dyDescent="0.25">
      <c r="A44" s="22">
        <f t="shared" si="1"/>
        <v>162801</v>
      </c>
      <c r="B44" s="22">
        <f t="shared" si="0"/>
        <v>169200</v>
      </c>
      <c r="C44" s="47">
        <v>169200</v>
      </c>
      <c r="D44" s="22">
        <v>42</v>
      </c>
    </row>
    <row r="45" spans="1:4" ht="19.5" x14ac:dyDescent="0.25">
      <c r="A45" s="22">
        <f t="shared" si="1"/>
        <v>169201</v>
      </c>
      <c r="B45" s="22">
        <f t="shared" si="0"/>
        <v>175600</v>
      </c>
      <c r="C45" s="47">
        <v>175600</v>
      </c>
      <c r="D45" s="22">
        <v>43</v>
      </c>
    </row>
    <row r="46" spans="1:4" ht="19.5" x14ac:dyDescent="0.25">
      <c r="A46" s="22">
        <f t="shared" si="1"/>
        <v>175601</v>
      </c>
      <c r="B46" s="22">
        <f t="shared" si="0"/>
        <v>182000</v>
      </c>
      <c r="C46" s="47">
        <v>182000</v>
      </c>
      <c r="D46" s="22">
        <v>44</v>
      </c>
    </row>
    <row r="47" spans="1:4" ht="19.5" x14ac:dyDescent="0.25">
      <c r="A47" s="22">
        <f t="shared" si="1"/>
        <v>182001</v>
      </c>
      <c r="B47" s="22">
        <f t="shared" si="0"/>
        <v>189500</v>
      </c>
      <c r="C47" s="47">
        <v>189500</v>
      </c>
      <c r="D47" s="22">
        <v>45</v>
      </c>
    </row>
    <row r="48" spans="1:4" ht="19.5" x14ac:dyDescent="0.25">
      <c r="A48" s="22">
        <f t="shared" si="1"/>
        <v>189501</v>
      </c>
      <c r="B48" s="22">
        <f t="shared" si="0"/>
        <v>197000</v>
      </c>
      <c r="C48" s="47">
        <v>197000</v>
      </c>
      <c r="D48" s="22">
        <v>46</v>
      </c>
    </row>
    <row r="49" spans="1:4" ht="19.5" x14ac:dyDescent="0.25">
      <c r="A49" s="22">
        <f t="shared" si="1"/>
        <v>197001</v>
      </c>
      <c r="B49" s="22">
        <f t="shared" si="0"/>
        <v>204500</v>
      </c>
      <c r="C49" s="47">
        <v>204500</v>
      </c>
      <c r="D49" s="22">
        <v>47</v>
      </c>
    </row>
    <row r="50" spans="1:4" ht="19.5" x14ac:dyDescent="0.25">
      <c r="A50" s="22">
        <f t="shared" si="1"/>
        <v>204501</v>
      </c>
      <c r="B50" s="22">
        <f t="shared" si="0"/>
        <v>212000</v>
      </c>
      <c r="C50" s="47">
        <v>212000</v>
      </c>
      <c r="D50" s="22">
        <v>48</v>
      </c>
    </row>
    <row r="51" spans="1:4" ht="19.5" x14ac:dyDescent="0.25">
      <c r="A51" s="22">
        <f t="shared" si="1"/>
        <v>212001</v>
      </c>
      <c r="B51" s="22">
        <f t="shared" si="0"/>
        <v>219500</v>
      </c>
      <c r="C51" s="47">
        <v>219500</v>
      </c>
      <c r="D51" s="22">
        <v>49</v>
      </c>
    </row>
    <row r="52" spans="1:4" ht="19.5" x14ac:dyDescent="0.25">
      <c r="A52" s="22">
        <f t="shared" ref="A52:A61" si="2">C51+1</f>
        <v>219501</v>
      </c>
      <c r="B52" s="22">
        <f t="shared" ref="B52:B60" si="3">C52</f>
        <v>228200</v>
      </c>
      <c r="C52" s="47">
        <v>228200</v>
      </c>
      <c r="D52" s="22">
        <v>50</v>
      </c>
    </row>
    <row r="53" spans="1:4" ht="19.5" x14ac:dyDescent="0.25">
      <c r="A53" s="22">
        <f t="shared" si="2"/>
        <v>228201</v>
      </c>
      <c r="B53" s="22">
        <f t="shared" si="3"/>
        <v>236900</v>
      </c>
      <c r="C53" s="47">
        <v>236900</v>
      </c>
      <c r="D53" s="22">
        <v>51</v>
      </c>
    </row>
    <row r="54" spans="1:4" ht="19.5" x14ac:dyDescent="0.25">
      <c r="A54" s="22">
        <f t="shared" si="2"/>
        <v>236901</v>
      </c>
      <c r="B54" s="22">
        <f t="shared" si="3"/>
        <v>245600</v>
      </c>
      <c r="C54" s="47">
        <v>245600</v>
      </c>
      <c r="D54" s="22">
        <v>52</v>
      </c>
    </row>
    <row r="55" spans="1:4" ht="19.5" x14ac:dyDescent="0.25">
      <c r="A55" s="22">
        <f t="shared" si="2"/>
        <v>245601</v>
      </c>
      <c r="B55" s="22">
        <f t="shared" si="3"/>
        <v>254300</v>
      </c>
      <c r="C55" s="47">
        <v>254300</v>
      </c>
      <c r="D55" s="22">
        <v>53</v>
      </c>
    </row>
    <row r="56" spans="1:4" ht="19.5" x14ac:dyDescent="0.25">
      <c r="A56" s="22">
        <f t="shared" si="2"/>
        <v>254301</v>
      </c>
      <c r="B56" s="22">
        <f t="shared" si="3"/>
        <v>263000</v>
      </c>
      <c r="C56" s="47">
        <v>263000</v>
      </c>
      <c r="D56" s="22">
        <v>54</v>
      </c>
    </row>
    <row r="57" spans="1:4" ht="19.5" x14ac:dyDescent="0.25">
      <c r="A57" s="22">
        <f t="shared" si="2"/>
        <v>263001</v>
      </c>
      <c r="B57" s="22">
        <f t="shared" si="3"/>
        <v>273000</v>
      </c>
      <c r="C57" s="47">
        <v>273000</v>
      </c>
      <c r="D57" s="22">
        <v>55</v>
      </c>
    </row>
    <row r="58" spans="1:4" ht="19.5" x14ac:dyDescent="0.25">
      <c r="A58" s="22">
        <f t="shared" si="2"/>
        <v>273001</v>
      </c>
      <c r="B58" s="22">
        <f t="shared" si="3"/>
        <v>283000</v>
      </c>
      <c r="C58" s="47">
        <v>283000</v>
      </c>
      <c r="D58" s="22">
        <v>56</v>
      </c>
    </row>
    <row r="59" spans="1:4" ht="19.5" x14ac:dyDescent="0.25">
      <c r="A59" s="22">
        <f t="shared" si="2"/>
        <v>283001</v>
      </c>
      <c r="B59" s="22">
        <f t="shared" si="3"/>
        <v>293000</v>
      </c>
      <c r="C59" s="47">
        <v>293000</v>
      </c>
      <c r="D59" s="22">
        <v>57</v>
      </c>
    </row>
    <row r="60" spans="1:4" ht="19.5" x14ac:dyDescent="0.25">
      <c r="A60" s="22">
        <f t="shared" si="2"/>
        <v>293001</v>
      </c>
      <c r="B60" s="22">
        <f t="shared" si="3"/>
        <v>303000</v>
      </c>
      <c r="C60" s="47">
        <v>303000</v>
      </c>
      <c r="D60" s="22">
        <v>58</v>
      </c>
    </row>
    <row r="61" spans="1:4" ht="19.5" x14ac:dyDescent="0.25">
      <c r="A61" s="22">
        <f t="shared" si="2"/>
        <v>303001</v>
      </c>
      <c r="B61" s="22">
        <v>99999999</v>
      </c>
      <c r="C61" s="47">
        <v>313000</v>
      </c>
      <c r="D61" s="22">
        <v>59</v>
      </c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79998168889431442"/>
  </sheetPr>
  <dimension ref="A1:H64"/>
  <sheetViews>
    <sheetView zoomScale="110" zoomScaleNormal="110" workbookViewId="0">
      <selection activeCell="I20" sqref="I20"/>
    </sheetView>
  </sheetViews>
  <sheetFormatPr defaultRowHeight="16.5" x14ac:dyDescent="0.25"/>
  <cols>
    <col min="1" max="2" width="15.875" style="24" bestFit="1" customWidth="1"/>
    <col min="3" max="3" width="15" style="24" bestFit="1" customWidth="1"/>
    <col min="4" max="4" width="9.125" style="23" bestFit="1" customWidth="1"/>
    <col min="5" max="5" width="5" style="23" customWidth="1"/>
    <col min="6" max="16384" width="9" style="23"/>
  </cols>
  <sheetData>
    <row r="1" spans="1:8" ht="19.5" x14ac:dyDescent="0.25">
      <c r="A1" s="109" t="s">
        <v>35</v>
      </c>
      <c r="B1" s="109"/>
      <c r="C1" s="109"/>
      <c r="D1" s="109"/>
      <c r="E1" s="109"/>
      <c r="G1" t="s">
        <v>84</v>
      </c>
      <c r="H1" s="50">
        <v>0.06</v>
      </c>
    </row>
    <row r="2" spans="1:8" ht="19.5" x14ac:dyDescent="0.25">
      <c r="A2" s="21" t="s">
        <v>13</v>
      </c>
      <c r="B2" s="21" t="s">
        <v>14</v>
      </c>
      <c r="C2" s="21" t="s">
        <v>15</v>
      </c>
      <c r="D2" s="22" t="s">
        <v>12</v>
      </c>
      <c r="E2" s="22"/>
    </row>
    <row r="3" spans="1:8" ht="19.5" x14ac:dyDescent="0.25">
      <c r="A3" s="25">
        <v>0</v>
      </c>
      <c r="B3" s="25">
        <f>C3</f>
        <v>1500</v>
      </c>
      <c r="C3" s="40">
        <v>1500</v>
      </c>
      <c r="D3" s="32" t="s">
        <v>63</v>
      </c>
      <c r="E3" s="25">
        <v>1</v>
      </c>
    </row>
    <row r="4" spans="1:8" ht="19.5" x14ac:dyDescent="0.25">
      <c r="A4" s="25">
        <f>C3+1</f>
        <v>1501</v>
      </c>
      <c r="B4" s="25">
        <f t="shared" ref="B4:B63" si="0">C4</f>
        <v>3000</v>
      </c>
      <c r="C4" s="40">
        <v>3000</v>
      </c>
      <c r="D4" s="32"/>
      <c r="E4" s="25">
        <v>2</v>
      </c>
    </row>
    <row r="5" spans="1:8" ht="19.5" x14ac:dyDescent="0.25">
      <c r="A5" s="25">
        <f t="shared" ref="A5:A64" si="1">C4+1</f>
        <v>3001</v>
      </c>
      <c r="B5" s="25">
        <f t="shared" si="0"/>
        <v>4500</v>
      </c>
      <c r="C5" s="40">
        <v>4500</v>
      </c>
      <c r="D5" s="32"/>
      <c r="E5" s="25">
        <v>3</v>
      </c>
    </row>
    <row r="6" spans="1:8" ht="19.5" x14ac:dyDescent="0.25">
      <c r="A6" s="25">
        <f t="shared" si="1"/>
        <v>4501</v>
      </c>
      <c r="B6" s="25">
        <f t="shared" si="0"/>
        <v>6000</v>
      </c>
      <c r="C6" s="40">
        <v>6000</v>
      </c>
      <c r="D6" s="32"/>
      <c r="E6" s="25">
        <v>4</v>
      </c>
    </row>
    <row r="7" spans="1:8" ht="19.5" x14ac:dyDescent="0.25">
      <c r="A7" s="25">
        <f t="shared" si="1"/>
        <v>6001</v>
      </c>
      <c r="B7" s="25">
        <f t="shared" si="0"/>
        <v>7500</v>
      </c>
      <c r="C7" s="40">
        <v>7500</v>
      </c>
      <c r="D7" s="32"/>
      <c r="E7" s="25">
        <v>5</v>
      </c>
    </row>
    <row r="8" spans="1:8" ht="19.5" x14ac:dyDescent="0.25">
      <c r="A8" s="26">
        <f t="shared" si="1"/>
        <v>7501</v>
      </c>
      <c r="B8" s="26">
        <f t="shared" si="0"/>
        <v>8700</v>
      </c>
      <c r="C8" s="41">
        <v>8700</v>
      </c>
      <c r="D8" s="33" t="s">
        <v>64</v>
      </c>
      <c r="E8" s="26">
        <v>6</v>
      </c>
    </row>
    <row r="9" spans="1:8" ht="19.5" x14ac:dyDescent="0.25">
      <c r="A9" s="26">
        <f t="shared" si="1"/>
        <v>8701</v>
      </c>
      <c r="B9" s="26">
        <f t="shared" si="0"/>
        <v>9900</v>
      </c>
      <c r="C9" s="41">
        <v>9900</v>
      </c>
      <c r="D9" s="33"/>
      <c r="E9" s="26">
        <v>7</v>
      </c>
    </row>
    <row r="10" spans="1:8" ht="19.5" x14ac:dyDescent="0.25">
      <c r="A10" s="26">
        <f t="shared" si="1"/>
        <v>9901</v>
      </c>
      <c r="B10" s="26">
        <f t="shared" si="0"/>
        <v>11100</v>
      </c>
      <c r="C10" s="41">
        <v>11100</v>
      </c>
      <c r="D10" s="33"/>
      <c r="E10" s="26">
        <v>8</v>
      </c>
    </row>
    <row r="11" spans="1:8" ht="19.5" x14ac:dyDescent="0.25">
      <c r="A11" s="26">
        <f t="shared" si="1"/>
        <v>11101</v>
      </c>
      <c r="B11" s="26">
        <f t="shared" si="0"/>
        <v>12540</v>
      </c>
      <c r="C11" s="41">
        <v>12540</v>
      </c>
      <c r="D11" s="33"/>
      <c r="E11" s="26">
        <v>9</v>
      </c>
    </row>
    <row r="12" spans="1:8" ht="19.5" x14ac:dyDescent="0.25">
      <c r="A12" s="26">
        <f t="shared" si="1"/>
        <v>12541</v>
      </c>
      <c r="B12" s="26">
        <f t="shared" si="0"/>
        <v>13500</v>
      </c>
      <c r="C12" s="41">
        <v>13500</v>
      </c>
      <c r="D12" s="33"/>
      <c r="E12" s="26">
        <v>10</v>
      </c>
    </row>
    <row r="13" spans="1:8" ht="19.5" x14ac:dyDescent="0.25">
      <c r="A13" s="27">
        <f t="shared" si="1"/>
        <v>13501</v>
      </c>
      <c r="B13" s="27">
        <f t="shared" si="0"/>
        <v>15840</v>
      </c>
      <c r="C13" s="42">
        <v>15840</v>
      </c>
      <c r="D13" s="34" t="s">
        <v>65</v>
      </c>
      <c r="E13" s="27">
        <v>11</v>
      </c>
    </row>
    <row r="14" spans="1:8" ht="19.5" x14ac:dyDescent="0.25">
      <c r="A14" s="27">
        <f t="shared" si="1"/>
        <v>15841</v>
      </c>
      <c r="B14" s="27">
        <f t="shared" si="0"/>
        <v>16500</v>
      </c>
      <c r="C14" s="42">
        <v>16500</v>
      </c>
      <c r="D14" s="34"/>
      <c r="E14" s="27">
        <v>12</v>
      </c>
    </row>
    <row r="15" spans="1:8" ht="19.5" x14ac:dyDescent="0.25">
      <c r="A15" s="27">
        <f t="shared" si="1"/>
        <v>16501</v>
      </c>
      <c r="B15" s="27">
        <f t="shared" si="0"/>
        <v>17280</v>
      </c>
      <c r="C15" s="42">
        <v>17280</v>
      </c>
      <c r="D15" s="34"/>
      <c r="E15" s="27">
        <v>13</v>
      </c>
    </row>
    <row r="16" spans="1:8" ht="19.5" x14ac:dyDescent="0.25">
      <c r="A16" s="27">
        <f t="shared" si="1"/>
        <v>17281</v>
      </c>
      <c r="B16" s="27">
        <f t="shared" si="0"/>
        <v>17880</v>
      </c>
      <c r="C16" s="42">
        <v>17880</v>
      </c>
      <c r="D16" s="34"/>
      <c r="E16" s="27">
        <v>14</v>
      </c>
    </row>
    <row r="17" spans="1:5" ht="19.5" x14ac:dyDescent="0.25">
      <c r="A17" s="27">
        <f t="shared" si="1"/>
        <v>17881</v>
      </c>
      <c r="B17" s="27">
        <f t="shared" si="0"/>
        <v>19047</v>
      </c>
      <c r="C17" s="42">
        <v>19047</v>
      </c>
      <c r="D17" s="34"/>
      <c r="E17" s="27">
        <v>15</v>
      </c>
    </row>
    <row r="18" spans="1:5" ht="19.5" x14ac:dyDescent="0.25">
      <c r="A18" s="27">
        <f t="shared" si="1"/>
        <v>19048</v>
      </c>
      <c r="B18" s="27">
        <f t="shared" si="0"/>
        <v>20008</v>
      </c>
      <c r="C18" s="42">
        <v>20008</v>
      </c>
      <c r="D18" s="34"/>
      <c r="E18" s="27">
        <v>16</v>
      </c>
    </row>
    <row r="19" spans="1:5" ht="19.5" x14ac:dyDescent="0.25">
      <c r="A19" s="27">
        <f t="shared" si="1"/>
        <v>20009</v>
      </c>
      <c r="B19" s="27">
        <f t="shared" si="0"/>
        <v>21009</v>
      </c>
      <c r="C19" s="42">
        <v>21009</v>
      </c>
      <c r="D19" s="34"/>
      <c r="E19" s="27">
        <v>17</v>
      </c>
    </row>
    <row r="20" spans="1:5" ht="19.5" x14ac:dyDescent="0.25">
      <c r="A20" s="27">
        <f t="shared" si="1"/>
        <v>21010</v>
      </c>
      <c r="B20" s="27">
        <f t="shared" si="0"/>
        <v>22000</v>
      </c>
      <c r="C20" s="42">
        <v>22000</v>
      </c>
      <c r="D20" s="34"/>
      <c r="E20" s="27">
        <v>18</v>
      </c>
    </row>
    <row r="21" spans="1:5" ht="19.5" x14ac:dyDescent="0.25">
      <c r="A21" s="27">
        <f t="shared" si="1"/>
        <v>22001</v>
      </c>
      <c r="B21" s="27">
        <f t="shared" si="0"/>
        <v>23100</v>
      </c>
      <c r="C21" s="42">
        <v>23100</v>
      </c>
      <c r="D21" s="34"/>
      <c r="E21" s="27">
        <v>19</v>
      </c>
    </row>
    <row r="22" spans="1:5" ht="19.5" x14ac:dyDescent="0.25">
      <c r="A22" s="28">
        <f t="shared" si="1"/>
        <v>23101</v>
      </c>
      <c r="B22" s="28">
        <f t="shared" si="0"/>
        <v>24000</v>
      </c>
      <c r="C22" s="43">
        <v>24000</v>
      </c>
      <c r="D22" s="35" t="s">
        <v>66</v>
      </c>
      <c r="E22" s="28">
        <v>20</v>
      </c>
    </row>
    <row r="23" spans="1:5" ht="19.5" x14ac:dyDescent="0.25">
      <c r="A23" s="28">
        <f t="shared" si="1"/>
        <v>24001</v>
      </c>
      <c r="B23" s="28">
        <f t="shared" si="0"/>
        <v>25250</v>
      </c>
      <c r="C23" s="43">
        <v>25250</v>
      </c>
      <c r="D23" s="35"/>
      <c r="E23" s="28">
        <v>21</v>
      </c>
    </row>
    <row r="24" spans="1:5" ht="19.5" x14ac:dyDescent="0.25">
      <c r="A24" s="28">
        <f t="shared" si="1"/>
        <v>25251</v>
      </c>
      <c r="B24" s="28">
        <f t="shared" si="0"/>
        <v>26400</v>
      </c>
      <c r="C24" s="43">
        <v>26400</v>
      </c>
      <c r="D24" s="35"/>
      <c r="E24" s="28">
        <v>22</v>
      </c>
    </row>
    <row r="25" spans="1:5" ht="19.5" x14ac:dyDescent="0.25">
      <c r="A25" s="28">
        <f t="shared" si="1"/>
        <v>26401</v>
      </c>
      <c r="B25" s="28">
        <f t="shared" si="0"/>
        <v>27600</v>
      </c>
      <c r="C25" s="43">
        <v>27600</v>
      </c>
      <c r="D25" s="35"/>
      <c r="E25" s="28">
        <v>23</v>
      </c>
    </row>
    <row r="26" spans="1:5" ht="19.5" x14ac:dyDescent="0.25">
      <c r="A26" s="28">
        <f t="shared" si="1"/>
        <v>27601</v>
      </c>
      <c r="B26" s="28">
        <f t="shared" si="0"/>
        <v>28590</v>
      </c>
      <c r="C26" s="43">
        <v>28590</v>
      </c>
      <c r="D26" s="35"/>
      <c r="E26" s="28">
        <v>24</v>
      </c>
    </row>
    <row r="27" spans="1:5" ht="19.5" x14ac:dyDescent="0.25">
      <c r="A27" s="28">
        <f t="shared" si="1"/>
        <v>28591</v>
      </c>
      <c r="B27" s="28">
        <f t="shared" si="0"/>
        <v>28800</v>
      </c>
      <c r="C27" s="43">
        <v>28800</v>
      </c>
      <c r="D27" s="35"/>
      <c r="E27" s="28">
        <v>25</v>
      </c>
    </row>
    <row r="28" spans="1:5" ht="19.5" x14ac:dyDescent="0.25">
      <c r="A28" s="29">
        <f t="shared" si="1"/>
        <v>28801</v>
      </c>
      <c r="B28" s="29">
        <f t="shared" si="0"/>
        <v>30300</v>
      </c>
      <c r="C28" s="44">
        <v>30300</v>
      </c>
      <c r="D28" s="36" t="s">
        <v>67</v>
      </c>
      <c r="E28" s="29">
        <v>26</v>
      </c>
    </row>
    <row r="29" spans="1:5" ht="19.5" x14ac:dyDescent="0.25">
      <c r="A29" s="29">
        <f t="shared" si="1"/>
        <v>30301</v>
      </c>
      <c r="B29" s="29">
        <f t="shared" si="0"/>
        <v>31800</v>
      </c>
      <c r="C29" s="44">
        <v>31800</v>
      </c>
      <c r="D29" s="36"/>
      <c r="E29" s="29">
        <v>27</v>
      </c>
    </row>
    <row r="30" spans="1:5" ht="19.5" x14ac:dyDescent="0.25">
      <c r="A30" s="29">
        <f t="shared" si="1"/>
        <v>31801</v>
      </c>
      <c r="B30" s="29">
        <f t="shared" si="0"/>
        <v>33300</v>
      </c>
      <c r="C30" s="44">
        <v>33300</v>
      </c>
      <c r="D30" s="36"/>
      <c r="E30" s="29">
        <v>28</v>
      </c>
    </row>
    <row r="31" spans="1:5" ht="19.5" x14ac:dyDescent="0.25">
      <c r="A31" s="29">
        <f t="shared" si="1"/>
        <v>33301</v>
      </c>
      <c r="B31" s="29">
        <f t="shared" si="0"/>
        <v>34800</v>
      </c>
      <c r="C31" s="44">
        <v>34800</v>
      </c>
      <c r="D31" s="36"/>
      <c r="E31" s="29">
        <v>29</v>
      </c>
    </row>
    <row r="32" spans="1:5" ht="19.5" x14ac:dyDescent="0.25">
      <c r="A32" s="29">
        <f t="shared" si="1"/>
        <v>34801</v>
      </c>
      <c r="B32" s="29">
        <f t="shared" si="0"/>
        <v>36300</v>
      </c>
      <c r="C32" s="44">
        <v>36300</v>
      </c>
      <c r="D32" s="36"/>
      <c r="E32" s="29">
        <v>30</v>
      </c>
    </row>
    <row r="33" spans="1:5" ht="19.5" x14ac:dyDescent="0.25">
      <c r="A33" s="30">
        <f t="shared" si="1"/>
        <v>36301</v>
      </c>
      <c r="B33" s="30">
        <f t="shared" si="0"/>
        <v>38200</v>
      </c>
      <c r="C33" s="45">
        <v>38200</v>
      </c>
      <c r="D33" s="37" t="s">
        <v>68</v>
      </c>
      <c r="E33" s="30">
        <v>31</v>
      </c>
    </row>
    <row r="34" spans="1:5" ht="19.5" x14ac:dyDescent="0.25">
      <c r="A34" s="30">
        <f t="shared" si="1"/>
        <v>38201</v>
      </c>
      <c r="B34" s="30">
        <f t="shared" si="0"/>
        <v>40100</v>
      </c>
      <c r="C34" s="45">
        <v>40100</v>
      </c>
      <c r="D34" s="37"/>
      <c r="E34" s="30">
        <v>32</v>
      </c>
    </row>
    <row r="35" spans="1:5" ht="19.5" x14ac:dyDescent="0.25">
      <c r="A35" s="30">
        <f t="shared" si="1"/>
        <v>40101</v>
      </c>
      <c r="B35" s="30">
        <f t="shared" si="0"/>
        <v>42000</v>
      </c>
      <c r="C35" s="45">
        <v>42000</v>
      </c>
      <c r="D35" s="37"/>
      <c r="E35" s="30">
        <v>33</v>
      </c>
    </row>
    <row r="36" spans="1:5" ht="19.5" x14ac:dyDescent="0.25">
      <c r="A36" s="30">
        <f t="shared" si="1"/>
        <v>42001</v>
      </c>
      <c r="B36" s="30">
        <f t="shared" si="0"/>
        <v>43900</v>
      </c>
      <c r="C36" s="45">
        <v>43900</v>
      </c>
      <c r="D36" s="37"/>
      <c r="E36" s="30">
        <v>34</v>
      </c>
    </row>
    <row r="37" spans="1:5" ht="19.5" x14ac:dyDescent="0.25">
      <c r="A37" s="30">
        <f t="shared" si="1"/>
        <v>43901</v>
      </c>
      <c r="B37" s="30">
        <f t="shared" si="0"/>
        <v>45800</v>
      </c>
      <c r="C37" s="45">
        <v>45800</v>
      </c>
      <c r="D37" s="37"/>
      <c r="E37" s="30">
        <v>35</v>
      </c>
    </row>
    <row r="38" spans="1:5" ht="19.5" x14ac:dyDescent="0.25">
      <c r="A38" s="31">
        <f t="shared" si="1"/>
        <v>45801</v>
      </c>
      <c r="B38" s="31">
        <f t="shared" si="0"/>
        <v>48200</v>
      </c>
      <c r="C38" s="46">
        <v>48200</v>
      </c>
      <c r="D38" s="38" t="s">
        <v>69</v>
      </c>
      <c r="E38" s="31">
        <v>36</v>
      </c>
    </row>
    <row r="39" spans="1:5" ht="19.5" x14ac:dyDescent="0.25">
      <c r="A39" s="31">
        <f t="shared" si="1"/>
        <v>48201</v>
      </c>
      <c r="B39" s="31">
        <f t="shared" si="0"/>
        <v>50600</v>
      </c>
      <c r="C39" s="46">
        <v>50600</v>
      </c>
      <c r="D39" s="38"/>
      <c r="E39" s="31">
        <v>37</v>
      </c>
    </row>
    <row r="40" spans="1:5" ht="19.5" x14ac:dyDescent="0.25">
      <c r="A40" s="31">
        <f t="shared" si="1"/>
        <v>50601</v>
      </c>
      <c r="B40" s="31">
        <f t="shared" si="0"/>
        <v>53000</v>
      </c>
      <c r="C40" s="46">
        <v>53000</v>
      </c>
      <c r="D40" s="38"/>
      <c r="E40" s="31">
        <v>38</v>
      </c>
    </row>
    <row r="41" spans="1:5" ht="19.5" x14ac:dyDescent="0.25">
      <c r="A41" s="31">
        <f t="shared" si="1"/>
        <v>53001</v>
      </c>
      <c r="B41" s="31">
        <f t="shared" si="0"/>
        <v>55400</v>
      </c>
      <c r="C41" s="46">
        <v>55400</v>
      </c>
      <c r="D41" s="38"/>
      <c r="E41" s="31">
        <v>39</v>
      </c>
    </row>
    <row r="42" spans="1:5" ht="19.5" x14ac:dyDescent="0.25">
      <c r="A42" s="31">
        <f t="shared" si="1"/>
        <v>55401</v>
      </c>
      <c r="B42" s="31">
        <f t="shared" si="0"/>
        <v>57800</v>
      </c>
      <c r="C42" s="46">
        <v>57800</v>
      </c>
      <c r="D42" s="38"/>
      <c r="E42" s="31">
        <v>40</v>
      </c>
    </row>
    <row r="43" spans="1:5" ht="19.5" x14ac:dyDescent="0.25">
      <c r="A43" s="25">
        <f t="shared" si="1"/>
        <v>57801</v>
      </c>
      <c r="B43" s="25">
        <f t="shared" si="0"/>
        <v>60800</v>
      </c>
      <c r="C43" s="40">
        <v>60800</v>
      </c>
      <c r="D43" s="32" t="s">
        <v>31</v>
      </c>
      <c r="E43" s="25">
        <v>41</v>
      </c>
    </row>
    <row r="44" spans="1:5" ht="19.5" x14ac:dyDescent="0.25">
      <c r="A44" s="25">
        <f t="shared" si="1"/>
        <v>60801</v>
      </c>
      <c r="B44" s="25">
        <f t="shared" si="0"/>
        <v>63800</v>
      </c>
      <c r="C44" s="40">
        <v>63800</v>
      </c>
      <c r="D44" s="32"/>
      <c r="E44" s="25">
        <v>42</v>
      </c>
    </row>
    <row r="45" spans="1:5" ht="19.5" x14ac:dyDescent="0.25">
      <c r="A45" s="25">
        <f t="shared" si="1"/>
        <v>63801</v>
      </c>
      <c r="B45" s="25">
        <f t="shared" si="0"/>
        <v>66800</v>
      </c>
      <c r="C45" s="40">
        <v>66800</v>
      </c>
      <c r="D45" s="32"/>
      <c r="E45" s="25">
        <v>43</v>
      </c>
    </row>
    <row r="46" spans="1:5" ht="19.5" x14ac:dyDescent="0.25">
      <c r="A46" s="25">
        <f t="shared" si="1"/>
        <v>66801</v>
      </c>
      <c r="B46" s="25">
        <f t="shared" si="0"/>
        <v>69800</v>
      </c>
      <c r="C46" s="40">
        <v>69800</v>
      </c>
      <c r="D46" s="32"/>
      <c r="E46" s="25">
        <v>44</v>
      </c>
    </row>
    <row r="47" spans="1:5" ht="19.5" x14ac:dyDescent="0.25">
      <c r="A47" s="25">
        <f t="shared" si="1"/>
        <v>69801</v>
      </c>
      <c r="B47" s="25">
        <f t="shared" si="0"/>
        <v>72800</v>
      </c>
      <c r="C47" s="40">
        <v>72800</v>
      </c>
      <c r="D47" s="25"/>
      <c r="E47" s="25">
        <v>45</v>
      </c>
    </row>
    <row r="48" spans="1:5" ht="19.5" x14ac:dyDescent="0.25">
      <c r="A48" s="26">
        <f t="shared" si="1"/>
        <v>72801</v>
      </c>
      <c r="B48" s="26">
        <f t="shared" si="0"/>
        <v>76500</v>
      </c>
      <c r="C48" s="41">
        <v>76500</v>
      </c>
      <c r="D48" s="26" t="s">
        <v>32</v>
      </c>
      <c r="E48" s="26">
        <v>46</v>
      </c>
    </row>
    <row r="49" spans="1:5" ht="19.5" x14ac:dyDescent="0.25">
      <c r="A49" s="26">
        <f t="shared" si="1"/>
        <v>76501</v>
      </c>
      <c r="B49" s="26">
        <f t="shared" si="0"/>
        <v>80200</v>
      </c>
      <c r="C49" s="41">
        <v>80200</v>
      </c>
      <c r="D49" s="26"/>
      <c r="E49" s="26">
        <v>47</v>
      </c>
    </row>
    <row r="50" spans="1:5" ht="19.5" x14ac:dyDescent="0.25">
      <c r="A50" s="26">
        <f t="shared" si="1"/>
        <v>80201</v>
      </c>
      <c r="B50" s="26">
        <f t="shared" si="0"/>
        <v>83900</v>
      </c>
      <c r="C50" s="41">
        <v>83900</v>
      </c>
      <c r="D50" s="26"/>
      <c r="E50" s="26">
        <v>48</v>
      </c>
    </row>
    <row r="51" spans="1:5" ht="19.5" x14ac:dyDescent="0.25">
      <c r="A51" s="26">
        <f t="shared" si="1"/>
        <v>83901</v>
      </c>
      <c r="B51" s="26">
        <f t="shared" si="0"/>
        <v>87600</v>
      </c>
      <c r="C51" s="41">
        <v>87600</v>
      </c>
      <c r="D51" s="26"/>
      <c r="E51" s="26">
        <v>49</v>
      </c>
    </row>
    <row r="52" spans="1:5" ht="19.5" x14ac:dyDescent="0.25">
      <c r="A52" s="27">
        <f t="shared" si="1"/>
        <v>87601</v>
      </c>
      <c r="B52" s="27">
        <f t="shared" si="0"/>
        <v>92100</v>
      </c>
      <c r="C52" s="42">
        <v>92100</v>
      </c>
      <c r="D52" s="27" t="s">
        <v>33</v>
      </c>
      <c r="E52" s="27">
        <v>50</v>
      </c>
    </row>
    <row r="53" spans="1:5" ht="19.5" x14ac:dyDescent="0.25">
      <c r="A53" s="27">
        <f t="shared" si="1"/>
        <v>92101</v>
      </c>
      <c r="B53" s="27">
        <f t="shared" si="0"/>
        <v>96600</v>
      </c>
      <c r="C53" s="42">
        <v>96600</v>
      </c>
      <c r="D53" s="27"/>
      <c r="E53" s="27">
        <v>51</v>
      </c>
    </row>
    <row r="54" spans="1:5" ht="19.5" x14ac:dyDescent="0.25">
      <c r="A54" s="27">
        <f t="shared" si="1"/>
        <v>96601</v>
      </c>
      <c r="B54" s="27">
        <f t="shared" si="0"/>
        <v>101100</v>
      </c>
      <c r="C54" s="42">
        <v>101100</v>
      </c>
      <c r="D54" s="27"/>
      <c r="E54" s="27">
        <v>52</v>
      </c>
    </row>
    <row r="55" spans="1:5" ht="19.5" x14ac:dyDescent="0.25">
      <c r="A55" s="27">
        <f t="shared" si="1"/>
        <v>101101</v>
      </c>
      <c r="B55" s="27">
        <f t="shared" si="0"/>
        <v>105600</v>
      </c>
      <c r="C55" s="42">
        <v>105600</v>
      </c>
      <c r="D55" s="27"/>
      <c r="E55" s="27">
        <v>53</v>
      </c>
    </row>
    <row r="56" spans="1:5" ht="19.5" x14ac:dyDescent="0.25">
      <c r="A56" s="27">
        <f t="shared" si="1"/>
        <v>105601</v>
      </c>
      <c r="B56" s="27">
        <f t="shared" si="0"/>
        <v>110100</v>
      </c>
      <c r="C56" s="42">
        <v>110100</v>
      </c>
      <c r="D56" s="27"/>
      <c r="E56" s="27">
        <v>54</v>
      </c>
    </row>
    <row r="57" spans="1:5" ht="19.5" x14ac:dyDescent="0.25">
      <c r="A57" s="28">
        <f t="shared" si="1"/>
        <v>110101</v>
      </c>
      <c r="B57" s="28">
        <f t="shared" si="0"/>
        <v>115500</v>
      </c>
      <c r="C57" s="43">
        <v>115500</v>
      </c>
      <c r="D57" s="28" t="s">
        <v>34</v>
      </c>
      <c r="E57" s="28">
        <v>55</v>
      </c>
    </row>
    <row r="58" spans="1:5" ht="19.5" x14ac:dyDescent="0.25">
      <c r="A58" s="28">
        <f t="shared" si="1"/>
        <v>115501</v>
      </c>
      <c r="B58" s="28">
        <f t="shared" si="0"/>
        <v>120900</v>
      </c>
      <c r="C58" s="43">
        <v>120900</v>
      </c>
      <c r="D58" s="28"/>
      <c r="E58" s="28">
        <v>56</v>
      </c>
    </row>
    <row r="59" spans="1:5" ht="19.5" x14ac:dyDescent="0.25">
      <c r="A59" s="28">
        <f t="shared" si="1"/>
        <v>120901</v>
      </c>
      <c r="B59" s="28">
        <f t="shared" si="0"/>
        <v>126300</v>
      </c>
      <c r="C59" s="43">
        <v>126300</v>
      </c>
      <c r="D59" s="28"/>
      <c r="E59" s="28">
        <v>57</v>
      </c>
    </row>
    <row r="60" spans="1:5" ht="19.5" x14ac:dyDescent="0.25">
      <c r="A60" s="28">
        <f t="shared" si="1"/>
        <v>126301</v>
      </c>
      <c r="B60" s="28">
        <f t="shared" si="0"/>
        <v>131700</v>
      </c>
      <c r="C60" s="43">
        <v>131700</v>
      </c>
      <c r="D60" s="28"/>
      <c r="E60" s="28">
        <v>58</v>
      </c>
    </row>
    <row r="61" spans="1:5" ht="19.5" x14ac:dyDescent="0.25">
      <c r="A61" s="28">
        <f t="shared" si="1"/>
        <v>131701</v>
      </c>
      <c r="B61" s="28">
        <f t="shared" si="0"/>
        <v>137100</v>
      </c>
      <c r="C61" s="43">
        <v>137100</v>
      </c>
      <c r="D61" s="28"/>
      <c r="E61" s="28">
        <v>59</v>
      </c>
    </row>
    <row r="62" spans="1:5" ht="19.5" x14ac:dyDescent="0.25">
      <c r="A62" s="28">
        <f t="shared" si="1"/>
        <v>137101</v>
      </c>
      <c r="B62" s="28">
        <f t="shared" si="0"/>
        <v>142500</v>
      </c>
      <c r="C62" s="43">
        <v>142500</v>
      </c>
      <c r="D62" s="28"/>
      <c r="E62" s="28">
        <v>60</v>
      </c>
    </row>
    <row r="63" spans="1:5" ht="19.5" x14ac:dyDescent="0.25">
      <c r="A63" s="28">
        <f t="shared" si="1"/>
        <v>142501</v>
      </c>
      <c r="B63" s="28">
        <f t="shared" si="0"/>
        <v>147900</v>
      </c>
      <c r="C63" s="43">
        <v>147900</v>
      </c>
      <c r="D63" s="28"/>
      <c r="E63" s="28">
        <v>61</v>
      </c>
    </row>
    <row r="64" spans="1:5" ht="19.5" x14ac:dyDescent="0.25">
      <c r="A64" s="28">
        <f t="shared" si="1"/>
        <v>147901</v>
      </c>
      <c r="B64" s="28">
        <v>999999999</v>
      </c>
      <c r="C64" s="43">
        <v>150000</v>
      </c>
      <c r="D64" s="39"/>
      <c r="E64" s="28">
        <v>62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勞健保業務重點</vt:lpstr>
      <vt:lpstr>使用說明</vt:lpstr>
      <vt:lpstr>費用試算</vt:lpstr>
      <vt:lpstr>勞保級距</vt:lpstr>
      <vt:lpstr>健保級距</vt:lpstr>
      <vt:lpstr>勞退級距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陳怡瑄</cp:lastModifiedBy>
  <cp:lastPrinted>2024-12-24T02:55:30Z</cp:lastPrinted>
  <dcterms:created xsi:type="dcterms:W3CDTF">2018-02-22T01:00:08Z</dcterms:created>
  <dcterms:modified xsi:type="dcterms:W3CDTF">2025-09-23T08:18:52Z</dcterms:modified>
</cp:coreProperties>
</file>